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bookViews>
    <workbookView xWindow="28680" yWindow="-120" windowWidth="16440" windowHeight="29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AM35" i="10"/>
  <c r="C35" i="10"/>
  <c r="CO34" i="10"/>
  <c r="CO35" i="10" s="1"/>
  <c r="CO36" i="10" s="1"/>
  <c r="CO37" i="10" s="1"/>
  <c r="CO38" i="10" s="1"/>
  <c r="BW34" i="10"/>
  <c r="BW35" i="10" s="1"/>
  <c r="BW36" i="10" s="1"/>
  <c r="BW37" i="10" s="1"/>
  <c r="BW38" i="10" s="1"/>
  <c r="BW39"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<sst xmlns="http://schemas.openxmlformats.org/spreadsheetml/2006/main" count="1074" uniqueCount="560">
  <si>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</si>
  <si>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</si>
  <si>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</si>
  <si>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</si>
  <si>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</si>
  <si>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</si>
  <si>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</si>
  <si>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</si>
  <si>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</si>
  <si>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</si>
  <si>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</si>
  <si>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</si>
  <si>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</si>
  <si>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</si>
  <si>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</si>
  <si>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</si>
  <si>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</si>
  <si>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</si>
  <si>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</si>
  <si>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</si>
  <si>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</si>
  <si>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</si>
  <si>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</si>
  <si>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</si>
  <si>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</si>
  <si>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</si>
  <si>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</si>
  <si>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</si>
  <si>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</si>
  <si>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</si>
  <si>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</si>
  <si>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</si>
  <si>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</si>
  <si>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</si>
  <si>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</si>
  <si>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</si>
  <si>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</si>
  <si>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</si>
  <si>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</si>
  <si>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</si>
  <si>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</si>
  <si>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</si>
  <si>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</si>
  <si>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</si>
  <si>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</si>
  <si>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</si>
  <si>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</si>
  <si>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</si>
  <si>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</si>
  <si>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</si>
  <si>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</si>
  <si>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</si>
  <si>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</si>
  <si>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</si>
  <si>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</si>
  <si>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</si>
  <si>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</si>
  <si>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</si>
  <si>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</si>
  <si>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</si>
  <si>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</si>
  <si>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</si>
  <si>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</si>
  <si>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</si>
  <si>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</si>
  <si>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</si>
  <si>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</si>
  <si>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</si>
  <si>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</si>
  <si>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</si>
  <si>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</si>
  <si>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</si>
  <si>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</si>
  <si>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</si>
  <si>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</si>
  <si>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</si>
  <si>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</si>
  <si>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</si>
  <si>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</si>
  <si>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</si>
  <si>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</si>
  <si>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</si>
  <si>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</si>
  <si>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</si>
  <si>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</si>
  <si>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</si>
  <si>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</si>
  <si>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</si>
  <si>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</si>
  <si>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</si>
  <si>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</si>
  <si>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</si>
  <si>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</si>
  <si>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</si>
  <si>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三鷹市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</si>
  <si>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</si>
  <si>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</si>
  <si>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</si>
  <si>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</si>
  <si>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</si>
  <si>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</si>
  <si>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</si>
  <si>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</si>
  <si>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</si>
  <si>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</si>
  <si>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</si>
  <si>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</si>
  <si>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</si>
  <si>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</si>
  <si>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</si>
  <si>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</si>
  <si>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</si>
  <si>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</si>
  <si>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</si>
  <si>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</si>
  <si>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</si>
  <si>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</si>
  <si>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</si>
  <si>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</si>
  <si>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</si>
  <si>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</si>
  <si>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</si>
  <si>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</si>
  <si>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</si>
  <si>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</si>
  <si>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</si>
  <si>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</si>
  <si>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</si>
  <si>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</si>
  <si>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</si>
  <si>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</si>
  <si>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</si>
  <si>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</si>
  <si>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</si>
  <si>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</si>
  <si>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</si>
  <si>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</si>
  <si>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</si>
  <si>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</si>
  <si>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</si>
  <si>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</si>
  <si>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</si>
  <si>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</si>
  <si>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</si>
  <si>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</si>
  <si>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</si>
  <si>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</si>
  <si>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</si>
  <si>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</si>
  <si>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</si>
  <si>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</si>
  <si>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</si>
  <si>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</si>
  <si>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</si>
  <si>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</si>
  <si>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</si>
  <si>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</si>
  <si>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</si>
  <si>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</si>
  <si>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</si>
  <si>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</si>
  <si>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</si>
  <si>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</si>
  <si>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</si>
  <si>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</si>
  <si>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</si>
  <si>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</si>
  <si>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</si>
  <si>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</si>
  <si>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</si>
  <si>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</si>
  <si>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</si>
  <si>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</si>
  <si>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</si>
  <si>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</si>
  <si>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</si>
  <si>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</si>
  <si>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</si>
  <si>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</si>
  <si>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</si>
  <si>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</si>
  <si>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</si>
  <si>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</si>
  <si>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</si>
  <si>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</si>
  <si>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</si>
  <si>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</si>
  <si>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</si>
  <si>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</si>
  <si>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</si>
  <si>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</si>
  <si>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</si>
  <si>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</si>
  <si>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</si>
  <si>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</si>
  <si>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</si>
  <si>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</si>
  <si>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</si>
  <si>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</si>
  <si>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</si>
  <si>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</si>
  <si>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</si>
  <si>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</si>
  <si>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東京都三鷹市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</si>
  <si>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</si>
  <si>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</si>
  <si>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</si>
  <si>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</si>
  <si>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</si>
  <si>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</si>
  <si>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</si>
  <si>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</si>
  <si>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</si>
  <si>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</si>
  <si>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</si>
  <si>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</si>
  <si>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</si>
  <si>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</si>
  <si>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</si>
  <si>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</si>
  <si>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</si>
  <si>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</si>
  <si>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</si>
  <si>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</si>
  <si>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</si>
  <si>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</si>
  <si>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</si>
  <si>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</si>
  <si>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</si>
  <si>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</si>
  <si>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</si>
  <si>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</si>
  <si>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</si>
  <si>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</si>
  <si>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</si>
  <si>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</si>
  <si>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</si>
  <si>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</si>
  <si>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</si>
  <si>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</si>
  <si>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</si>
  <si>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</si>
  <si>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</si>
  <si>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</si>
  <si>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</si>
  <si>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</si>
  <si>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</si>
  <si>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</si>
  <si>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</si>
  <si>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</si>
  <si>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</si>
  <si>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</si>
  <si>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</si>
  <si>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</si>
  <si>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</si>
  <si>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</si>
  <si>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</si>
  <si>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</si>
  <si>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</si>
  <si>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</si>
  <si>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</si>
  <si>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</si>
  <si>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</si>
  <si>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</si>
  <si>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</si>
  <si>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</si>
  <si>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</si>
  <si>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</si>
  <si>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</si>
  <si>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</si>
  <si>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</si>
  <si>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</si>
  <si>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</si>
  <si>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</si>
  <si>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</si>
  <si>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</si>
  <si>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</si>
  <si>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</si>
  <si>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</si>
  <si>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</si>
  <si>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</si>
  <si>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</si>
  <si>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</si>
  <si>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</si>
  <si>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</si>
  <si>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</si>
  <si>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</si>
  <si>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</si>
  <si>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</si>
  <si>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</si>
  <si>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</si>
  <si>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</si>
  <si>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</si>
  <si>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</si>
  <si>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</si>
  <si>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</si>
  <si>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</si>
  <si>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</si>
  <si>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</si>
  <si>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</si>
  <si>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</si>
  <si>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</si>
  <si>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</si>
  <si>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</si>
  <si>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</si>
  <si>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</si>
  <si>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</si>
  <si>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</si>
  <si>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</si>
  <si>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</si>
  <si>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</si>
  <si>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</si>
  <si>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</si>
  <si>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</si>
  <si>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</si>
  <si>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</si>
  <si>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</si>
  <si>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</si>
  <si>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</si>
  <si>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</si>
  <si>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</si>
  <si>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</si>
  <si>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</si>
  <si>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</si>
  <si>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</si>
  <si>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</si>
  <si>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</si>
  <si>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</si>
  <si>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</si>
  <si>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</si>
  <si>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</si>
  <si>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</si>
  <si>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</si>
  <si>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</si>
  <si>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</si>
  <si>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</si>
  <si>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</si>
  <si>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</si>
  <si>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</si>
  <si>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</si>
  <si>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</si>
  <si>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</si>
  <si>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</si>
  <si>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</si>
  <si>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</si>
  <si>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</si>
  <si>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</si>
  <si>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</si>
  <si>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</si>
  <si>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</si>
  <si>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</si>
  <si>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</si>
  <si>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</si>
  <si>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</si>
  <si>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東京都三鷹市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</si>
  <si>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</si>
  <si>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</si>
  <si>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</si>
  <si>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</si>
  <si>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</si>
  <si>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</si>
  <si>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</si>
  <si>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</si>
  <si>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</si>
  <si>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</si>
  <si>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</si>
  <si>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</si>
  <si>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</si>
  <si>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</si>
  <si>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</si>
  <si>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</si>
  <si>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</si>
  <si>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</si>
  <si>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</si>
  <si>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</si>
  <si>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</si>
  <si>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</si>
  <si>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</si>
  <si>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</si>
  <si>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</si>
  <si>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</si>
  <si>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</si>
  <si>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</si>
  <si>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</si>
  <si>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</si>
  <si>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</si>
  <si>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</si>
  <si>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</si>
  <si>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</si>
  <si>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介護サービス事業特別会計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</si>
  <si>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</si>
  <si>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</si>
  <si>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</si>
  <si>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</si>
  <si>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</si>
  <si>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</si>
  <si>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</si>
  <si>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</si>
  <si>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</si>
  <si>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</si>
  <si>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</si>
  <si>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</si>
  <si>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</si>
  <si>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</si>
  <si>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</si>
  <si>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</si>
  <si>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</si>
  <si>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</si>
  <si>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</si>
  <si>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</si>
  <si>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</si>
  <si>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</si>
  <si>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</si>
  <si>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</si>
  <si>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</si>
  <si>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</si>
  <si>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</si>
  <si>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</si>
  <si>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</si>
  <si>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</si>
  <si>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</si>
  <si>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</si>
  <si>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</si>
  <si>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</si>
  <si>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</si>
  <si>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</si>
  <si>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</si>
  <si>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</si>
  <si>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</si>
  <si>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</si>
  <si>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</si>
  <si>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</si>
  <si>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</si>
  <si>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</si>
  <si>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</si>
  <si>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</si>
  <si>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</si>
  <si>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</si>
  <si>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</si>
  <si>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</si>
  <si>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</si>
  <si>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</si>
  <si>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</si>
  <si>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</si>
  <si>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</si>
  <si>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</si>
  <si>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</si>
  <si>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</si>
  <si>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</si>
  <si>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</si>
  <si>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</si>
  <si>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</si>
  <si>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</si>
  <si>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</si>
  <si>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</si>
  <si>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</si>
  <si>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</si>
  <si>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</si>
  <si>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</si>
  <si>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</si>
  <si>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</si>
  <si>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</si>
  <si>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</si>
  <si>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</si>
  <si>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</si>
  <si>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</si>
  <si>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</si>
  <si>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</si>
  <si>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</si>
  <si>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</si>
  <si>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</si>
  <si>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</si>
  <si>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</si>
  <si>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</si>
  <si>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</si>
  <si>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</si>
  <si>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</si>
  <si>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</si>
  <si>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</si>
  <si>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</si>
  <si>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</si>
  <si>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</si>
  <si>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</si>
  <si>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</si>
  <si>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</si>
  <si>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</si>
  <si>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</si>
  <si>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</si>
  <si>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</si>
  <si>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</si>
  <si>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</si>
  <si>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</si>
  <si>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</si>
  <si>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</si>
  <si>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</si>
  <si>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</si>
  <si>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</si>
  <si>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</si>
  <si>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</si>
  <si>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</si>
  <si>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</si>
  <si>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</si>
  <si>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</si>
  <si>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</si>
  <si>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</si>
  <si>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</si>
  <si>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</si>
  <si>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</si>
  <si>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</si>
  <si>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</si>
  <si>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</si>
  <si>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</si>
  <si>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</si>
  <si>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</si>
  <si>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</si>
  <si>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</si>
  <si>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</si>
  <si>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</si>
  <si>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</si>
  <si>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</si>
  <si>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</si>
  <si>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</si>
  <si>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</si>
  <si>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</si>
  <si>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</si>
  <si>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</si>
  <si>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</si>
  <si>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</si>
  <si>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</si>
  <si>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</si>
  <si>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介護保険事業特別会計</t>
  </si>
  <si>
    <t>国民健康保険事業特別会計</t>
  </si>
  <si>
    <t>下水道事業会計</t>
  </si>
  <si>
    <t>後期高齢者医療特別会計</t>
  </si>
  <si>
    <t>介護サービス事業特別会計</t>
  </si>
  <si>
    <t>その他会計（赤字）</t>
  </si>
  <si>
    <t>その他会計（黒字）</t>
  </si>
  <si>
    <t>R01</t>
    <phoneticPr fontId="5"/>
  </si>
  <si>
    <t>R02</t>
    <phoneticPr fontId="5"/>
  </si>
  <si>
    <t>R03</t>
    <phoneticPr fontId="5"/>
  </si>
  <si>
    <t>R04</t>
    <phoneticPr fontId="5"/>
  </si>
  <si>
    <t>R05</t>
    <phoneticPr fontId="5"/>
  </si>
  <si>
    <t>まちづくり施設整備基金</t>
    <rPh sb="5" eb="7">
      <t>シセツ</t>
    </rPh>
    <rPh sb="7" eb="9">
      <t>セイビ</t>
    </rPh>
    <rPh sb="9" eb="11">
      <t>キキン</t>
    </rPh>
    <phoneticPr fontId="5"/>
  </si>
  <si>
    <t>子ども・子育て基金</t>
    <rPh sb="0" eb="1">
      <t>コ</t>
    </rPh>
    <rPh sb="4" eb="6">
      <t>コソダ</t>
    </rPh>
    <rPh sb="7" eb="9">
      <t>キキン</t>
    </rPh>
    <phoneticPr fontId="2"/>
  </si>
  <si>
    <t>健康福祉基金</t>
    <rPh sb="0" eb="4">
      <t>ケンコウフクシ</t>
    </rPh>
    <rPh sb="4" eb="6">
      <t>キキン</t>
    </rPh>
    <phoneticPr fontId="2"/>
  </si>
  <si>
    <t>庁舎等建設基金</t>
    <rPh sb="0" eb="2">
      <t>チョウシャ</t>
    </rPh>
    <rPh sb="2" eb="3">
      <t>ナド</t>
    </rPh>
    <rPh sb="3" eb="5">
      <t>ケンセツ</t>
    </rPh>
    <rPh sb="5" eb="7">
      <t>キキン</t>
    </rPh>
    <phoneticPr fontId="2"/>
  </si>
  <si>
    <t>平和基金</t>
    <rPh sb="0" eb="2">
      <t>ヘイワ</t>
    </rPh>
    <rPh sb="2" eb="4">
      <t>キキン</t>
    </rPh>
    <phoneticPr fontId="2"/>
  </si>
  <si>
    <t>-</t>
    <phoneticPr fontId="10"/>
  </si>
  <si>
    <t>ふじみ衛生組合</t>
    <rPh sb="3" eb="5">
      <t>エイセイ</t>
    </rPh>
    <rPh sb="5" eb="7">
      <t>クミアイ</t>
    </rPh>
    <phoneticPr fontId="2"/>
  </si>
  <si>
    <t>東京たま広域資源循環組合</t>
    <rPh sb="0" eb="2">
      <t>トウキョウ</t>
    </rPh>
    <rPh sb="4" eb="6">
      <t>コウイキ</t>
    </rPh>
    <rPh sb="6" eb="8">
      <t>シゲン</t>
    </rPh>
    <rPh sb="8" eb="10">
      <t>ジュンカン</t>
    </rPh>
    <rPh sb="10" eb="12">
      <t>クミアイ</t>
    </rPh>
    <phoneticPr fontId="2"/>
  </si>
  <si>
    <t>東京市町村総合事務組合（一般会計）</t>
    <rPh sb="0" eb="2">
      <t>トウキョウ</t>
    </rPh>
    <rPh sb="2" eb="5">
      <t>シチョウソン</t>
    </rPh>
    <rPh sb="5" eb="7">
      <t>ソウゴウ</t>
    </rPh>
    <rPh sb="7" eb="11">
      <t>ジムクミアイ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</si>
  <si>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11">
      <t>ジムクミアイ</t>
    </rPh>
    <rPh sb="12" eb="14">
      <t>コウツウ</t>
    </rPh>
    <rPh sb="14" eb="16">
      <t>サイガイ</t>
    </rPh>
    <rPh sb="16" eb="18">
      <t>キョウサイ</t>
    </rPh>
    <rPh sb="18" eb="20">
      <t>ジギョウ</t>
    </rPh>
    <rPh sb="20" eb="22">
      <t>トクベツ</t>
    </rPh>
    <rPh sb="22" eb="24">
      <t>カイケイ</t>
    </rPh>
    <phoneticPr fontId="2"/>
  </si>
  <si>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2"/>
  </si>
  <si>
    <t>東京都後期高齢者医療連合（後期高齢者医療特別会計）</t>
    <rPh sb="0" eb="3">
      <t>トウキョウト</t>
    </rPh>
    <rPh sb="3" eb="8">
      <t>コウキコウレイシャ</t>
    </rPh>
    <rPh sb="8" eb="12">
      <t>イリョウレンゴウ</t>
    </rPh>
    <rPh sb="13" eb="20">
      <t>コウキコウレイシャイリョウ</t>
    </rPh>
    <rPh sb="20" eb="22">
      <t>トクベツ</t>
    </rPh>
    <rPh sb="22" eb="24">
      <t>カイケイ</t>
    </rPh>
    <phoneticPr fontId="2"/>
  </si>
  <si>
    <t>一般財団法人　三鷹市勤労者福祉サービスセンター</t>
    <rPh sb="0" eb="4">
      <t>イッパンザイダン</t>
    </rPh>
    <rPh sb="4" eb="6">
      <t>ホウジン</t>
    </rPh>
    <rPh sb="7" eb="10">
      <t>ミタカシ</t>
    </rPh>
    <rPh sb="10" eb="13">
      <t>キンロウシャ</t>
    </rPh>
    <rPh sb="13" eb="15">
      <t>フクシ</t>
    </rPh>
    <phoneticPr fontId="10"/>
  </si>
  <si>
    <t>公益財団法人　三鷹市スポーツと文化財団</t>
    <rPh sb="0" eb="2">
      <t>コウエキ</t>
    </rPh>
    <rPh sb="2" eb="4">
      <t>ザイダン</t>
    </rPh>
    <rPh sb="4" eb="6">
      <t>ホウジン</t>
    </rPh>
    <rPh sb="7" eb="10">
      <t>ミタカシ</t>
    </rPh>
    <rPh sb="15" eb="19">
      <t>ブンカザイダン</t>
    </rPh>
    <phoneticPr fontId="10"/>
  </si>
  <si>
    <t>公益財団法人　三鷹国際交流協会</t>
    <rPh sb="0" eb="6">
      <t>コウエキザイダンホウジン</t>
    </rPh>
    <rPh sb="7" eb="9">
      <t>ミタカ</t>
    </rPh>
    <rPh sb="9" eb="11">
      <t>コクサイ</t>
    </rPh>
    <rPh sb="11" eb="13">
      <t>コウリュウ</t>
    </rPh>
    <rPh sb="13" eb="15">
      <t>キョウカイ</t>
    </rPh>
    <phoneticPr fontId="10"/>
  </si>
  <si>
    <t>株式会社　まちづくり三鷹</t>
    <rPh sb="0" eb="4">
      <t>カブシキカイシャ</t>
    </rPh>
    <rPh sb="10" eb="12">
      <t>ミタカ</t>
    </rPh>
    <phoneticPr fontId="10"/>
  </si>
  <si>
    <t>○</t>
    <phoneticPr fontId="10"/>
  </si>
  <si>
    <t>三鷹市土地開発公社</t>
    <rPh sb="0" eb="3">
      <t>ミタカシ</t>
    </rPh>
    <rPh sb="3" eb="5">
      <t>トチ</t>
    </rPh>
    <rPh sb="5" eb="9">
      <t>カイハツコウシャ</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</si>
</sst>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51043</c:v>
                </c:pt>
                <c:pt idx="1">
                  <c:v>42898</c:v>
                </c:pt>
                <c:pt idx="2">
                  <c:v>38566</c:v>
                </c:pt>
                <c:pt idx="3">
                  <c:v>35156</c:v>
                </c:pt>
                <c:pt idx="4">
                  <c:v>37029</c:v>
                </c:pt>
              </c:numCache>
            </c:numRef>
          </c:val>
          <c:smooth val="0"/>
          <c:extLst>
            <c:ext xmlns:c16="http://schemas.microsoft.com/office/drawing/2014/chart" uri="{C3380CC4-5D6E-409C-BE32-E72D297353CC}">
              <c16:uniqueId val="{00000000-5F8B-40DE-B465-C3B470FB2D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33469</c:v>
                </c:pt>
                <c:pt idx="1">
                  <c:v>23167</c:v>
                </c:pt>
                <c:pt idx="2">
                  <c:v>21997</c:v>
                </c:pt>
                <c:pt idx="3">
                  <c:v>21328</c:v>
                </c:pt>
                <c:pt idx="4">
                  <c:v>22324</c:v>
                </c:pt>
              </c:numCache>
            </c:numRef>
          </c:val>
          <c:smooth val="0"/>
          <c:extLst>
            <c:ext xmlns:c16="http://schemas.microsoft.com/office/drawing/2014/chart" uri="{C3380CC4-5D6E-409C-BE32-E72D297353CC}">
              <c16:uniqueId val="{00000001-5F8B-40DE-B465-C3B470FB2D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2.81</c:v>
                </c:pt>
                <c:pt idx="1">
                  <c:v>6.89</c:v>
                </c:pt>
                <c:pt idx="2">
                  <c:v>5.55</c:v>
                </c:pt>
                <c:pt idx="3">
                  <c:v>5.22</c:v>
                </c:pt>
                <c:pt idx="4">
                  <c:v>5.17</c:v>
                </c:pt>
              </c:numCache>
            </c:numRef>
          </c:val>
          <c:extLst>
            <c:ext xmlns:c16="http://schemas.microsoft.com/office/drawing/2014/chart" uri="{C3380CC4-5D6E-409C-BE32-E72D297353CC}">
              <c16:uniqueId val="{00000000-3FFF-4387-991B-AD6FA7C622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10.84</c:v>
                </c:pt>
                <c:pt idx="1">
                  <c:v>11.99</c:v>
                </c:pt>
                <c:pt idx="2">
                  <c:v>14.13</c:v>
                </c:pt>
                <c:pt idx="3">
                  <c:v>14.63</c:v>
                </c:pt>
                <c:pt idx="4">
                  <c:v>15.24</c:v>
                </c:pt>
              </c:numCache>
            </c:numRef>
          </c:val>
          <c:extLst>
            <c:ext xmlns:c16="http://schemas.microsoft.com/office/drawing/2014/chart" uri="{C3380CC4-5D6E-409C-BE32-E72D297353CC}">
              <c16:uniqueId val="{00000001-3FFF-4387-991B-AD6FA7C622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5.39</c:v>
                </c:pt>
                <c:pt idx="2">
                  <c:v>1.9</c:v>
                </c:pt>
                <c:pt idx="3">
                  <c:v>1.43</c:v>
                </c:pt>
                <c:pt idx="4">
                  <c:v>2.4</c:v>
                </c:pt>
              </c:numCache>
            </c:numRef>
          </c:val>
          <c:smooth val="0"/>
          <c:extLst>
            <c:ext xmlns:c16="http://schemas.microsoft.com/office/drawing/2014/chart" uri="{C3380CC4-5D6E-409C-BE32-E72D297353CC}">
              <c16:uniqueId val="{00000002-3FFF-4387-991B-AD6FA7C622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C010-48AC-B02A-689B5F937E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10-48AC-B02A-689B5F937E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010-48AC-B02A-689B5F937E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010-48AC-B02A-689B5F937E8E}"/>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010-48AC-B02A-689B5F937E8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C010-48AC-B02A-689B5F937E8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c:v>
                </c:pt>
                <c:pt idx="4">
                  <c:v>#N/A</c:v>
                </c:pt>
                <c:pt idx="5">
                  <c:v>0.22</c:v>
                </c:pt>
                <c:pt idx="6">
                  <c:v>#N/A</c:v>
                </c:pt>
                <c:pt idx="7">
                  <c:v>0.26</c:v>
                </c:pt>
                <c:pt idx="8">
                  <c:v>#N/A</c:v>
                </c:pt>
                <c:pt idx="9">
                  <c:v>0.28999999999999998</c:v>
                </c:pt>
              </c:numCache>
            </c:numRef>
          </c:val>
          <c:extLst>
            <c:ext xmlns:c16="http://schemas.microsoft.com/office/drawing/2014/chart" uri="{C3380CC4-5D6E-409C-BE32-E72D297353CC}">
              <c16:uniqueId val="{00000006-C010-48AC-B02A-689B5F937E8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0.41</c:v>
                </c:pt>
                <c:pt idx="4">
                  <c:v>#N/A</c:v>
                </c:pt>
                <c:pt idx="5">
                  <c:v>0.34</c:v>
                </c:pt>
                <c:pt idx="6">
                  <c:v>#N/A</c:v>
                </c:pt>
                <c:pt idx="7">
                  <c:v>0.28000000000000003</c:v>
                </c:pt>
                <c:pt idx="8">
                  <c:v>#N/A</c:v>
                </c:pt>
                <c:pt idx="9">
                  <c:v>0.33</c:v>
                </c:pt>
              </c:numCache>
            </c:numRef>
          </c:val>
          <c:extLst>
            <c:ext xmlns:c16="http://schemas.microsoft.com/office/drawing/2014/chart" uri="{C3380CC4-5D6E-409C-BE32-E72D297353CC}">
              <c16:uniqueId val="{00000007-C010-48AC-B02A-689B5F937E8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0.38</c:v>
                </c:pt>
                <c:pt idx="4">
                  <c:v>#N/A</c:v>
                </c:pt>
                <c:pt idx="5">
                  <c:v>0.62</c:v>
                </c:pt>
                <c:pt idx="6">
                  <c:v>#N/A</c:v>
                </c:pt>
                <c:pt idx="7">
                  <c:v>0.66</c:v>
                </c:pt>
                <c:pt idx="8">
                  <c:v>#N/A</c:v>
                </c:pt>
                <c:pt idx="9">
                  <c:v>0.4</c:v>
                </c:pt>
              </c:numCache>
            </c:numRef>
          </c:val>
          <c:extLst>
            <c:ext xmlns:c16="http://schemas.microsoft.com/office/drawing/2014/chart" uri="{C3380CC4-5D6E-409C-BE32-E72D297353CC}">
              <c16:uniqueId val="{00000008-C010-48AC-B02A-689B5F937E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2.81</c:v>
                </c:pt>
                <c:pt idx="2">
                  <c:v>#N/A</c:v>
                </c:pt>
                <c:pt idx="3">
                  <c:v>6.88</c:v>
                </c:pt>
                <c:pt idx="4">
                  <c:v>#N/A</c:v>
                </c:pt>
                <c:pt idx="5">
                  <c:v>5.54</c:v>
                </c:pt>
                <c:pt idx="6">
                  <c:v>#N/A</c:v>
                </c:pt>
                <c:pt idx="7">
                  <c:v>5.21</c:v>
                </c:pt>
                <c:pt idx="8">
                  <c:v>#N/A</c:v>
                </c:pt>
                <c:pt idx="9">
                  <c:v>5.17</c:v>
                </c:pt>
              </c:numCache>
            </c:numRef>
          </c:val>
          <c:extLst>
            <c:ext xmlns:c16="http://schemas.microsoft.com/office/drawing/2014/chart" uri="{C3380CC4-5D6E-409C-BE32-E72D297353CC}">
              <c16:uniqueId val="{00000009-C010-48AC-B02A-689B5F937E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4709</c:v>
                </c:pt>
                <c:pt idx="5">
                  <c:v>4328</c:v>
                </c:pt>
                <c:pt idx="8">
                  <c:v>4342</c:v>
                </c:pt>
                <c:pt idx="11">
                  <c:v>3847</c:v>
                </c:pt>
                <c:pt idx="14">
                  <c:v>3955</c:v>
                </c:pt>
              </c:numCache>
            </c:numRef>
          </c:val>
          <c:extLst>
            <c:ext xmlns:c16="http://schemas.microsoft.com/office/drawing/2014/chart" uri="{C3380CC4-5D6E-409C-BE32-E72D297353CC}">
              <c16:uniqueId val="{00000000-1B7F-40FD-A7F8-9C0B3ADD0B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7F-40FD-A7F8-9C0B3ADD0B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418</c:v>
                </c:pt>
                <c:pt idx="3">
                  <c:v>279</c:v>
                </c:pt>
                <c:pt idx="6">
                  <c:v>122</c:v>
                </c:pt>
                <c:pt idx="9">
                  <c:v>232</c:v>
                </c:pt>
                <c:pt idx="12">
                  <c:v>98</c:v>
                </c:pt>
              </c:numCache>
            </c:numRef>
          </c:val>
          <c:extLst>
            <c:ext xmlns:c16="http://schemas.microsoft.com/office/drawing/2014/chart" uri="{C3380CC4-5D6E-409C-BE32-E72D297353CC}">
              <c16:uniqueId val="{00000002-1B7F-40FD-A7F8-9C0B3ADD0B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186</c:v>
                </c:pt>
                <c:pt idx="3">
                  <c:v>154</c:v>
                </c:pt>
                <c:pt idx="6">
                  <c:v>133</c:v>
                </c:pt>
                <c:pt idx="9">
                  <c:v>132</c:v>
                </c:pt>
                <c:pt idx="12">
                  <c:v>131</c:v>
                </c:pt>
              </c:numCache>
            </c:numRef>
          </c:val>
          <c:extLst>
            <c:ext xmlns:c16="http://schemas.microsoft.com/office/drawing/2014/chart" uri="{C3380CC4-5D6E-409C-BE32-E72D297353CC}">
              <c16:uniqueId val="{00000003-1B7F-40FD-A7F8-9C0B3ADD0B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548</c:v>
                </c:pt>
                <c:pt idx="3">
                  <c:v>564</c:v>
                </c:pt>
                <c:pt idx="6">
                  <c:v>560</c:v>
                </c:pt>
                <c:pt idx="9">
                  <c:v>395</c:v>
                </c:pt>
                <c:pt idx="12">
                  <c:v>383</c:v>
                </c:pt>
              </c:numCache>
            </c:numRef>
          </c:val>
          <c:extLst>
            <c:ext xmlns:c16="http://schemas.microsoft.com/office/drawing/2014/chart" uri="{C3380CC4-5D6E-409C-BE32-E72D297353CC}">
              <c16:uniqueId val="{00000004-1B7F-40FD-A7F8-9C0B3ADD0B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7F-40FD-A7F8-9C0B3ADD0B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7F-40FD-A7F8-9C0B3ADD0B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3930</c:v>
                </c:pt>
                <c:pt idx="3">
                  <c:v>3722</c:v>
                </c:pt>
                <c:pt idx="6">
                  <c:v>3708</c:v>
                </c:pt>
                <c:pt idx="9">
                  <c:v>3728</c:v>
                </c:pt>
                <c:pt idx="12">
                  <c:v>3577</c:v>
                </c:pt>
              </c:numCache>
            </c:numRef>
          </c:val>
          <c:extLst>
            <c:ext xmlns:c16="http://schemas.microsoft.com/office/drawing/2014/chart" uri="{C3380CC4-5D6E-409C-BE32-E72D297353CC}">
              <c16:uniqueId val="{00000007-1B7F-40FD-A7F8-9C0B3ADD0B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373</c:v>
                </c:pt>
                <c:pt idx="2">
                  <c:v>#N/A</c:v>
                </c:pt>
                <c:pt idx="3">
                  <c:v>#N/A</c:v>
                </c:pt>
                <c:pt idx="4">
                  <c:v>391</c:v>
                </c:pt>
                <c:pt idx="5">
                  <c:v>#N/A</c:v>
                </c:pt>
                <c:pt idx="6">
                  <c:v>#N/A</c:v>
                </c:pt>
                <c:pt idx="7">
                  <c:v>181</c:v>
                </c:pt>
                <c:pt idx="8">
                  <c:v>#N/A</c:v>
                </c:pt>
                <c:pt idx="9">
                  <c:v>#N/A</c:v>
                </c:pt>
                <c:pt idx="10">
                  <c:v>640</c:v>
                </c:pt>
                <c:pt idx="11">
                  <c:v>#N/A</c:v>
                </c:pt>
                <c:pt idx="12">
                  <c:v>#N/A</c:v>
                </c:pt>
                <c:pt idx="13">
                  <c:v>234</c:v>
                </c:pt>
                <c:pt idx="14">
                  <c:v>#N/A</c:v>
                </c:pt>
              </c:numCache>
            </c:numRef>
          </c:val>
          <c:smooth val="0"/>
          <c:extLst>
            <c:ext xmlns:c16="http://schemas.microsoft.com/office/drawing/2014/chart" uri="{C3380CC4-5D6E-409C-BE32-E72D297353CC}">
              <c16:uniqueId val="{00000008-1B7F-40FD-A7F8-9C0B3ADD0B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15623</c:v>
                </c:pt>
                <c:pt idx="5">
                  <c:v>14359</c:v>
                </c:pt>
                <c:pt idx="8">
                  <c:v>12681</c:v>
                </c:pt>
                <c:pt idx="11">
                  <c:v>11181</c:v>
                </c:pt>
                <c:pt idx="14">
                  <c:v>9843</c:v>
                </c:pt>
              </c:numCache>
            </c:numRef>
          </c:val>
          <c:extLst>
            <c:ext xmlns:c16="http://schemas.microsoft.com/office/drawing/2014/chart" uri="{C3380CC4-5D6E-409C-BE32-E72D297353CC}">
              <c16:uniqueId val="{00000000-0979-4FDB-A0B3-E6FA6CD089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20345</c:v>
                </c:pt>
                <c:pt idx="5">
                  <c:v>20291</c:v>
                </c:pt>
                <c:pt idx="8">
                  <c:v>17632</c:v>
                </c:pt>
                <c:pt idx="11">
                  <c:v>16494</c:v>
                </c:pt>
                <c:pt idx="14">
                  <c:v>13845</c:v>
                </c:pt>
              </c:numCache>
            </c:numRef>
          </c:val>
          <c:extLst>
            <c:ext xmlns:c16="http://schemas.microsoft.com/office/drawing/2014/chart" uri="{C3380CC4-5D6E-409C-BE32-E72D297353CC}">
              <c16:uniqueId val="{00000001-0979-4FDB-A0B3-E6FA6CD089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15013</c:v>
                </c:pt>
                <c:pt idx="5">
                  <c:v>15897</c:v>
                </c:pt>
                <c:pt idx="8">
                  <c:v>18153</c:v>
                </c:pt>
                <c:pt idx="11">
                  <c:v>20150</c:v>
                </c:pt>
                <c:pt idx="14">
                  <c:v>21407</c:v>
                </c:pt>
              </c:numCache>
            </c:numRef>
          </c:val>
          <c:extLst>
            <c:ext xmlns:c16="http://schemas.microsoft.com/office/drawing/2014/chart" uri="{C3380CC4-5D6E-409C-BE32-E72D297353CC}">
              <c16:uniqueId val="{00000002-0979-4FDB-A0B3-E6FA6CD089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79-4FDB-A0B3-E6FA6CD089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79-4FDB-A0B3-E6FA6CD089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c:v>
                </c:pt>
                <c:pt idx="3">
                  <c:v>4</c:v>
                </c:pt>
                <c:pt idx="6">
                  <c:v>2</c:v>
                </c:pt>
                <c:pt idx="9">
                  <c:v>0</c:v>
                </c:pt>
                <c:pt idx="12">
                  <c:v>0</c:v>
                </c:pt>
              </c:numCache>
            </c:numRef>
          </c:val>
          <c:extLst>
            <c:ext xmlns:c16="http://schemas.microsoft.com/office/drawing/2014/chart" uri="{C3380CC4-5D6E-409C-BE32-E72D297353CC}">
              <c16:uniqueId val="{00000005-0979-4FDB-A0B3-E6FA6CD089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8571</c:v>
                </c:pt>
                <c:pt idx="3">
                  <c:v>9053</c:v>
                </c:pt>
                <c:pt idx="6">
                  <c:v>8968</c:v>
                </c:pt>
                <c:pt idx="9">
                  <c:v>8745</c:v>
                </c:pt>
                <c:pt idx="12">
                  <c:v>9166</c:v>
                </c:pt>
              </c:numCache>
            </c:numRef>
          </c:val>
          <c:extLst>
            <c:ext xmlns:c16="http://schemas.microsoft.com/office/drawing/2014/chart" uri="{C3380CC4-5D6E-409C-BE32-E72D297353CC}">
              <c16:uniqueId val="{00000006-0979-4FDB-A0B3-E6FA6CD089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942</c:v>
                </c:pt>
                <c:pt idx="3">
                  <c:v>790</c:v>
                </c:pt>
                <c:pt idx="6">
                  <c:v>665</c:v>
                </c:pt>
                <c:pt idx="9">
                  <c:v>535</c:v>
                </c:pt>
                <c:pt idx="12">
                  <c:v>403</c:v>
                </c:pt>
              </c:numCache>
            </c:numRef>
          </c:val>
          <c:extLst>
            <c:ext xmlns:c16="http://schemas.microsoft.com/office/drawing/2014/chart" uri="{C3380CC4-5D6E-409C-BE32-E72D297353CC}">
              <c16:uniqueId val="{00000007-0979-4FDB-A0B3-E6FA6CD089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6005</c:v>
                </c:pt>
                <c:pt idx="3">
                  <c:v>6336</c:v>
                </c:pt>
                <c:pt idx="6">
                  <c:v>6357</c:v>
                </c:pt>
                <c:pt idx="9">
                  <c:v>5879</c:v>
                </c:pt>
                <c:pt idx="12">
                  <c:v>5093</c:v>
                </c:pt>
              </c:numCache>
            </c:numRef>
          </c:val>
          <c:extLst>
            <c:ext xmlns:c16="http://schemas.microsoft.com/office/drawing/2014/chart" uri="{C3380CC4-5D6E-409C-BE32-E72D297353CC}">
              <c16:uniqueId val="{00000008-0979-4FDB-A0B3-E6FA6CD089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1740</c:v>
                </c:pt>
                <c:pt idx="3">
                  <c:v>1550</c:v>
                </c:pt>
                <c:pt idx="6">
                  <c:v>1397</c:v>
                </c:pt>
                <c:pt idx="9">
                  <c:v>1077</c:v>
                </c:pt>
                <c:pt idx="12">
                  <c:v>1930</c:v>
                </c:pt>
              </c:numCache>
            </c:numRef>
          </c:val>
          <c:extLst>
            <c:ext xmlns:c16="http://schemas.microsoft.com/office/drawing/2014/chart" uri="{C3380CC4-5D6E-409C-BE32-E72D297353CC}">
              <c16:uniqueId val="{00000009-0979-4FDB-A0B3-E6FA6CD089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36309</c:v>
                </c:pt>
                <c:pt idx="3">
                  <c:v>34366</c:v>
                </c:pt>
                <c:pt idx="6">
                  <c:v>31051</c:v>
                </c:pt>
                <c:pt idx="9">
                  <c:v>28133</c:v>
                </c:pt>
                <c:pt idx="12">
                  <c:v>25256</c:v>
                </c:pt>
              </c:numCache>
            </c:numRef>
          </c:val>
          <c:extLst>
            <c:ext xmlns:c16="http://schemas.microsoft.com/office/drawing/2014/chart" uri="{C3380CC4-5D6E-409C-BE32-E72D297353CC}">
              <c16:uniqueId val="{0000000A-0979-4FDB-A0B3-E6FA6CD089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2593</c:v>
                </c:pt>
                <c:pt idx="2">
                  <c:v>#N/A</c:v>
                </c:pt>
                <c:pt idx="3">
                  <c:v>#N/A</c:v>
                </c:pt>
                <c:pt idx="4">
                  <c:v>1553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79-4FDB-A0B3-E6FA6CD089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5564</c:v>
                </c:pt>
                <c:pt idx="1">
                  <c:v>6159</c:v>
                </c:pt>
                <c:pt idx="2">
                  <c:v>6679</c:v>
                </c:pt>
              </c:numCache>
            </c:numRef>
          </c:val>
          <c:extLst>
            <c:ext xmlns:c16="http://schemas.microsoft.com/office/drawing/2014/chart" uri="{C3380CC4-5D6E-409C-BE32-E72D297353CC}">
              <c16:uniqueId val="{00000000-0DF8-479A-AD83-C4EF9A3E6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DF8-479A-AD83-C4EF9A3E6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11819</c:v>
                </c:pt>
                <c:pt idx="1">
                  <c:v>13124</c:v>
                </c:pt>
                <c:pt idx="2">
                  <c:v>13812</c:v>
                </c:pt>
              </c:numCache>
            </c:numRef>
          </c:val>
          <c:extLst>
            <c:ext xmlns:c16="http://schemas.microsoft.com/office/drawing/2014/chart" uri="{C3380CC4-5D6E-409C-BE32-E72D297353CC}">
              <c16:uniqueId val="{00000002-0DF8-479A-AD83-C4EF9A3E6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市債発行額の抑制や繰上償還などを実施し、元利償還金等は減少傾向にある。令和５年度は、平成</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に借り入れた臨時財政対策債の償還が完了したことなどより、繰上償還を除いた元利償還金が減となった。また、地方債へ充当した特定財源が増となったことなどから、分子算定において差し引く算入公債費等が増となり、実質公債費比率の分子は、前年度を下回った。今後もバランスに配慮した市債の発行を図るなど「第５次三鷹市基本計画」で目標としている「５％を超えないこと」の達成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市債発行額の抑制や繰上償還の実施など、後年度負担の抑制に努めている。令和５年度は、地方債現在高が減となったことなどにより分子となる将来負担額が充当可能財源等を下回ったため、将来負担比率の分子はマイナス値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東京都三鷹市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不用額が見込みを上回ったため、財政調整基金、まちづくり施設整備基金、健康福祉基金、子ども・子育て基金等のとりくずしを行わなかったことに加え、市税の上振れをはじめとした当初予算を上回る財源や寄付金などについて一定の積み立てを行ったことなどから、積立額がとりくずし額を上回った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今後本格化する国立天文台周辺のまちづくりや三鷹駅前再開発により多額の経費を要することが想定されることから、とりくずしを極力抑制するとともに計画的な積立を行うなど残高の確保に努めていく。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・まちづくり施設整備基金：都市再生に向けた公共施設・道路・橋りょうの整備、自然環境の保全などの推進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・子ども・子育て基金：子どもたちが夢や希望を持ち、心身ともに健やかに成長することができるまちを目指し、子ども・子育て支援及び学校教育の充実並びにこれらを支える人材の確保と育成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・健康福祉基金：市民が地域において健康で安心して生活できる高福祉のまちを目指し、高齢者、障がい者及び子どもに係る福祉施策並びにすべての市民の健康施策及び健康福祉施設の整備の推進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・健康福祉基金：とりくずしを行わず、令和５年度に生じた財源等を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・健康福祉基金及び子ども・子育て基金：今後の財政需要を勘案し、各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億円を基金残高の目標とする。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・まちづくり施設整備基金：今後本格化する国立天文台周辺のまちづくりや三鷹駅前再開発に向けて、計画的な運用を行う。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令和５年度は、市税の増収等により積み立てを行ったほか、歳出の不用額が見込みを上回ったことから、とりくずしを見合わせたため、前年度比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第５次三鷹市基本計画期間内（令和９年度まで）においては、残高目標を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市の歳入構造が市税中心であり、安定した収入に支えられていることから、昭和</a:t>
          </a:r>
          <a:r>
            <a:rPr kumimoji="1" lang="en-US" altLang="ja-JP" sz="1100">
              <a:latin typeface="ＭＳ Ｐゴシック" panose="020B0600070205080204" pitchFamily="50" charset="-128"/>
              <a:ea typeface="ＭＳ Ｐゴシック" panose="020B0600070205080204" pitchFamily="50" charset="-128"/>
            </a:rPr>
            <a:t>52</a:t>
          </a:r>
          <a:r>
            <a:rPr kumimoji="1" lang="ja-JP" altLang="en-US" sz="1100">
              <a:latin typeface="ＭＳ Ｐゴシック" panose="020B0600070205080204" pitchFamily="50" charset="-128"/>
              <a:ea typeface="ＭＳ Ｐゴシック" panose="020B0600070205080204" pitchFamily="50" charset="-128"/>
            </a:rPr>
            <a:t>年度以降「１」以上で推移している。平成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年度以降は、リーマンショック後の市税収入を反映して基準財政収入額が伸び悩む一方で、基準財政需要額から控除されている臨時財政対策債発行可能額が平成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年度にかけて段階的に減少したことなどにより、下降傾向となっていたが、平成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1.04</a:t>
          </a:r>
          <a:r>
            <a:rPr kumimoji="1" lang="ja-JP" altLang="en-US" sz="1100">
              <a:latin typeface="ＭＳ Ｐゴシック" panose="020B0600070205080204" pitchFamily="50" charset="-128"/>
              <a:ea typeface="ＭＳ Ｐゴシック" panose="020B0600070205080204" pitchFamily="50" charset="-128"/>
            </a:rPr>
            <a:t>から徐々に上昇し、横ばいとなっている。令和５年度の単年度指数は基準財政収入額の増が、基準財政需要額の増を上回ったことにより増となった。今後は事業改善や委託化・民営化の推進などにより経常経費の削減を図るとともに、更なる収納率の向上に向けて取り組むなど歳入確保を図り、引き続き安定的な財政構造の維持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161572</xdr:rowOff>
    </xdr:from>
    <xdr:to>
      <xdr:col>23</xdr:col>
      <xdr:colOff>133350</xdr:colOff>
      <xdr:row>39</xdr:row>
      <xdr:rowOff>3528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766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39</xdr:row>
      <xdr:rowOff>3528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6632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121355</xdr:rowOff>
    </xdr:from>
    <xdr:to>
      <xdr:col>15</xdr:col>
      <xdr:colOff>82550</xdr:colOff>
      <xdr:row>38</xdr:row>
      <xdr:rowOff>148167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6364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107950</xdr:rowOff>
    </xdr:from>
    <xdr:to>
      <xdr:col>11</xdr:col>
      <xdr:colOff>31750</xdr:colOff>
      <xdr:row>38</xdr:row>
      <xdr:rowOff>121355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6230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38805</xdr:rowOff>
    </xdr:from>
    <xdr:to>
      <xdr:col>11</xdr:col>
      <xdr:colOff>82550</xdr:colOff>
      <xdr:row>41</xdr:row>
      <xdr:rowOff>140405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125182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110772</xdr:rowOff>
    </xdr:from>
    <xdr:to>
      <xdr:col>23</xdr:col>
      <xdr:colOff>184150</xdr:colOff>
      <xdr:row>39</xdr:row>
      <xdr:rowOff>40922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127299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124178</xdr:rowOff>
    </xdr:from>
    <xdr:to>
      <xdr:col>19</xdr:col>
      <xdr:colOff>184150</xdr:colOff>
      <xdr:row>39</xdr:row>
      <xdr:rowOff>54328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64505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0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70555</xdr:rowOff>
    </xdr:from>
    <xdr:to>
      <xdr:col>11</xdr:col>
      <xdr:colOff>82550</xdr:colOff>
      <xdr:row>39</xdr:row>
      <xdr:rowOff>705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10882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57150</xdr:rowOff>
    </xdr:from>
    <xdr:to>
      <xdr:col>7</xdr:col>
      <xdr:colOff>31750</xdr:colOff>
      <xdr:row>38</xdr:row>
      <xdr:rowOff>158750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168927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令和５年度は、福祉</a:t>
          </a:r>
          <a:r>
            <a:rPr kumimoji="1" lang="en-US" altLang="ja-JP" sz="1100">
              <a:latin typeface="ＭＳ Ｐゴシック" panose="020B0600070205080204" pitchFamily="50" charset="-128"/>
              <a:ea typeface="ＭＳ Ｐゴシック" panose="020B0600070205080204" pitchFamily="50" charset="-128"/>
            </a:rPr>
            <a:t>Labo</a:t>
          </a:r>
          <a:r>
            <a:rPr kumimoji="1" lang="ja-JP" altLang="en-US" sz="1100">
              <a:latin typeface="ＭＳ Ｐゴシック" panose="020B0600070205080204" pitchFamily="50" charset="-128"/>
              <a:ea typeface="ＭＳ Ｐゴシック" panose="020B0600070205080204" pitchFamily="50" charset="-128"/>
            </a:rPr>
            <a:t>どんぐり山の開設に伴う運営費や庁内の業務システム更新に伴う機器使用料の増などにより物件費が増となったことなどに加え、子どもの医療費助成事業費をはじめとした社会保障関連経費の増などにより比率算定の分子となる経常経費充当一般財源が増となったものの、市税収入の伸びや株式等譲渡所得割交付金、法人事業税交付金の増などにより分母となる経常一般財源等の増が上回ったことから、</a:t>
          </a:r>
          <a:r>
            <a:rPr kumimoji="1" lang="en-US" altLang="ja-JP" sz="1100">
              <a:latin typeface="ＭＳ Ｐゴシック" panose="020B0600070205080204" pitchFamily="50" charset="-128"/>
              <a:ea typeface="ＭＳ Ｐゴシック" panose="020B0600070205080204" pitchFamily="50" charset="-128"/>
            </a:rPr>
            <a:t>89.4</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　今後も「第５次三鷹市基本計画」で定めている「</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％台前半に抑制」に努める。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62</xdr:row>
      <xdr:rowOff>134938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5880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65740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84138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7648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128905</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5880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105728</xdr:rowOff>
    </xdr:from>
    <xdr:to>
      <xdr:col>11</xdr:col>
      <xdr:colOff>82550</xdr:colOff>
      <xdr:row>64</xdr:row>
      <xdr:rowOff>35878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20655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105728</xdr:rowOff>
    </xdr:from>
    <xdr:to>
      <xdr:col>7</xdr:col>
      <xdr:colOff>31750</xdr:colOff>
      <xdr:row>64</xdr:row>
      <xdr:rowOff>35878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20655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94632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84138</xdr:rowOff>
    </xdr:from>
    <xdr:to>
      <xdr:col>19</xdr:col>
      <xdr:colOff>184150</xdr:colOff>
      <xdr:row>63</xdr:row>
      <xdr:rowOff>14288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24465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8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は、退職手当は減となったものの、新規事業の実施や事業の拡充などに必要な職員を増員し、体制の強化を図ったことなどから前年度比で増となった。物件費等については、新型コロナウイルスワクチンの接種に係る経費が減となったものの、小中学校給食費の公会計化に伴う食材購入費の計上や、妊婦、子育て家庭への出産・子育て応援ギフトの支給に係る経費の増などにより、前年度比で増となった。引き続き、職員給与の適正化や経常経費の削減を通して、人件費・物件費等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79124</xdr:rowOff>
    </xdr:from>
    <xdr:to>
      <xdr:col>23</xdr:col>
      <xdr:colOff>133350</xdr:colOff>
      <xdr:row>84</xdr:row>
      <xdr:rowOff>21340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09474"/>
          <a:ext cx="838200" cy="1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77064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5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79124</xdr:rowOff>
    </xdr:from>
    <xdr:to>
      <xdr:col>19</xdr:col>
      <xdr:colOff>133350</xdr:colOff>
      <xdr:row>83</xdr:row>
      <xdr:rowOff>97075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309474"/>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126747</xdr:rowOff>
    </xdr:from>
    <xdr:to>
      <xdr:col>15</xdr:col>
      <xdr:colOff>82550</xdr:colOff>
      <xdr:row>83</xdr:row>
      <xdr:rowOff>97075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85647"/>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38325</xdr:rowOff>
    </xdr:from>
    <xdr:to>
      <xdr:col>11</xdr:col>
      <xdr:colOff>31750</xdr:colOff>
      <xdr:row>82</xdr:row>
      <xdr:rowOff>126747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97225"/>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121292</xdr:rowOff>
    </xdr:from>
    <xdr:to>
      <xdr:col>11</xdr:col>
      <xdr:colOff>82550</xdr:colOff>
      <xdr:row>84</xdr:row>
      <xdr:rowOff>51442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36219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3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8324</xdr:rowOff>
    </xdr:from>
    <xdr:to>
      <xdr:col>7</xdr:col>
      <xdr:colOff>31750</xdr:colOff>
      <xdr:row>83</xdr:row>
      <xdr:rowOff>109924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94701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141990</xdr:rowOff>
    </xdr:from>
    <xdr:to>
      <xdr:col>23</xdr:col>
      <xdr:colOff>184150</xdr:colOff>
      <xdr:row>84</xdr:row>
      <xdr:rowOff>72140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114067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28324</xdr:rowOff>
    </xdr:from>
    <xdr:to>
      <xdr:col>19</xdr:col>
      <xdr:colOff>184150</xdr:colOff>
      <xdr:row>83</xdr:row>
      <xdr:rowOff>129924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140101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2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46275</xdr:rowOff>
    </xdr:from>
    <xdr:to>
      <xdr:col>15</xdr:col>
      <xdr:colOff>133350</xdr:colOff>
      <xdr:row>83</xdr:row>
      <xdr:rowOff>147875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132652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75947</xdr:rowOff>
    </xdr:from>
    <xdr:to>
      <xdr:col>11</xdr:col>
      <xdr:colOff>82550</xdr:colOff>
      <xdr:row>83</xdr:row>
      <xdr:rowOff>6097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0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158975</xdr:rowOff>
    </xdr:from>
    <xdr:to>
      <xdr:col>7</xdr:col>
      <xdr:colOff>31750</xdr:colOff>
      <xdr:row>82</xdr:row>
      <xdr:rowOff>89125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4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99302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令和６年４月１日現在のラスパイレス指数は、「</a:t>
          </a:r>
          <a:r>
            <a:rPr kumimoji="1" lang="en-US" altLang="ja-JP" sz="1100">
              <a:latin typeface="ＭＳ Ｐゴシック" panose="020B0600070205080204" pitchFamily="50" charset="-128"/>
              <a:ea typeface="ＭＳ Ｐゴシック" panose="020B0600070205080204" pitchFamily="50" charset="-128"/>
            </a:rPr>
            <a:t>99.2</a:t>
          </a:r>
          <a:r>
            <a:rPr kumimoji="1" lang="ja-JP" altLang="en-US" sz="1100">
              <a:latin typeface="ＭＳ Ｐゴシック" panose="020B0600070205080204" pitchFamily="50" charset="-128"/>
              <a:ea typeface="ＭＳ Ｐゴシック" panose="020B0600070205080204" pitchFamily="50" charset="-128"/>
            </a:rPr>
            <a:t>」である。職務の困難度や責任の度合いに応じた給与制度を平成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年度から導入して以降、ラスパイレス指数は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低下している。制度の導入以降も、国における給与構造改革等への対応も含めて給与の適正化に継続的に取り組んできた。今後も、地方分権時代にふさわしい給与制度の確立に向け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122766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142875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4467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245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62441</xdr:rowOff>
    </xdr:from>
    <xdr:to>
      <xdr:col>68</xdr:col>
      <xdr:colOff>203200</xdr:colOff>
      <xdr:row>83</xdr:row>
      <xdr:rowOff>164041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2768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三鷹市では、国や他団体に先んじて定員管理の適正化に取り組み、その後も、三鷹市行財政改革アクションプラン等に基づき、更なる職員定数の見直しに取り組んできたことから、平成７年度にピーク（</a:t>
          </a:r>
          <a:r>
            <a:rPr kumimoji="1" lang="en-US" altLang="ja-JP" sz="1100">
              <a:latin typeface="ＭＳ Ｐゴシック" panose="020B0600070205080204" pitchFamily="50" charset="-128"/>
              <a:ea typeface="ＭＳ Ｐゴシック" panose="020B0600070205080204" pitchFamily="50" charset="-128"/>
            </a:rPr>
            <a:t>1,334</a:t>
          </a:r>
          <a:r>
            <a:rPr kumimoji="1" lang="ja-JP" altLang="en-US" sz="1100">
              <a:latin typeface="ＭＳ Ｐゴシック" panose="020B0600070205080204" pitchFamily="50" charset="-128"/>
              <a:ea typeface="ＭＳ Ｐゴシック" panose="020B0600070205080204" pitchFamily="50" charset="-128"/>
            </a:rPr>
            <a:t>人）を迎えた職員数は、平成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年度には</a:t>
          </a:r>
          <a:r>
            <a:rPr kumimoji="1" lang="en-US" altLang="ja-JP" sz="1100">
              <a:latin typeface="ＭＳ Ｐゴシック" panose="020B0600070205080204" pitchFamily="50" charset="-128"/>
              <a:ea typeface="ＭＳ Ｐゴシック" panose="020B0600070205080204" pitchFamily="50" charset="-128"/>
            </a:rPr>
            <a:t>986</a:t>
          </a:r>
          <a:r>
            <a:rPr kumimoji="1" lang="ja-JP" altLang="en-US" sz="1100">
              <a:latin typeface="ＭＳ Ｐゴシック" panose="020B0600070205080204" pitchFamily="50" charset="-128"/>
              <a:ea typeface="ＭＳ Ｐゴシック" panose="020B0600070205080204" pitchFamily="50" charset="-128"/>
            </a:rPr>
            <a:t>人となり、人口が約３万人増加する一方で</a:t>
          </a:r>
          <a:r>
            <a:rPr kumimoji="1" lang="en-US" altLang="ja-JP" sz="1100">
              <a:latin typeface="ＭＳ Ｐゴシック" panose="020B0600070205080204" pitchFamily="50" charset="-128"/>
              <a:ea typeface="ＭＳ Ｐゴシック" panose="020B0600070205080204" pitchFamily="50" charset="-128"/>
            </a:rPr>
            <a:t>300</a:t>
          </a:r>
          <a:r>
            <a:rPr kumimoji="1" lang="ja-JP" altLang="en-US" sz="1100">
              <a:latin typeface="ＭＳ Ｐゴシック" panose="020B0600070205080204" pitchFamily="50" charset="-128"/>
              <a:ea typeface="ＭＳ Ｐゴシック" panose="020B0600070205080204" pitchFamily="50" charset="-128"/>
            </a:rPr>
            <a:t>人を超える職員数の削減を実現してきた。しかし近年は、人口構成の変化や価値観の多様化による市民ニーズの変化、感染症や自然災害等への対応、職員の働き方改革の推進などにより職員数は増加に転じており、令和６年４月現在の職員数は</a:t>
          </a:r>
          <a:r>
            <a:rPr kumimoji="1" lang="en-US" altLang="ja-JP" sz="1100">
              <a:latin typeface="ＭＳ Ｐゴシック" panose="020B0600070205080204" pitchFamily="50" charset="-128"/>
              <a:ea typeface="ＭＳ Ｐゴシック" panose="020B0600070205080204" pitchFamily="50" charset="-128"/>
            </a:rPr>
            <a:t>1,057</a:t>
          </a:r>
          <a:r>
            <a:rPr kumimoji="1" lang="ja-JP" altLang="en-US" sz="1100">
              <a:latin typeface="ＭＳ Ｐゴシック" panose="020B0600070205080204" pitchFamily="50" charset="-128"/>
              <a:ea typeface="ＭＳ Ｐゴシック" panose="020B0600070205080204" pitchFamily="50" charset="-128"/>
            </a:rPr>
            <a:t>人となっている。令和６年３月に策定した「職員定数適正管理に向けた対応方針」に基づき、今後も職員数の適正化を図っていく。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8165</xdr:rowOff>
    </xdr:from>
    <xdr:to>
      <xdr:col>81</xdr:col>
      <xdr:colOff>44450</xdr:colOff>
      <xdr:row>60</xdr:row>
      <xdr:rowOff>39188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9516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60</xdr:row>
      <xdr:rowOff>8165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29669"/>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121013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121013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3311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159838</xdr:rowOff>
    </xdr:from>
    <xdr:to>
      <xdr:col>81</xdr:col>
      <xdr:colOff>95250</xdr:colOff>
      <xdr:row>60</xdr:row>
      <xdr:rowOff>89988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4915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20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128815</xdr:rowOff>
    </xdr:from>
    <xdr:to>
      <xdr:col>77</xdr:col>
      <xdr:colOff>95250</xdr:colOff>
      <xdr:row>60</xdr:row>
      <xdr:rowOff>58965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69142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債発行額の抑制や繰上償還の実施などにより、後年度負担の抑制に努めていることにより、類似団体平均を下回っている。令和５年度は、標準税収入額等の増を反映して標準財政規模が増となったものの、繰上償還を除く元利償還金や三鷹市土地開発公社からの買戻しに係る経費等が減となったことから単年度数値が減となり、３か年平均の数値は、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ポイントの減となった。今後もバランスに配慮した市債の発行を図り、「第５次三鷹市基本計画」で目標としている、「５％を超えないこと」の達成に努める。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67733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55985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44752</xdr:rowOff>
    </xdr:from>
    <xdr:to>
      <xdr:col>77</xdr:col>
      <xdr:colOff>44450</xdr:colOff>
      <xdr:row>38</xdr:row>
      <xdr:rowOff>67733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98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113695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828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30238</xdr:rowOff>
    </xdr:from>
    <xdr:to>
      <xdr:col>68</xdr:col>
      <xdr:colOff>203200</xdr:colOff>
      <xdr:row>40</xdr:row>
      <xdr:rowOff>131838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116615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128710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0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165402</xdr:rowOff>
    </xdr:from>
    <xdr:to>
      <xdr:col>73</xdr:col>
      <xdr:colOff>44450</xdr:colOff>
      <xdr:row>38</xdr:row>
      <xdr:rowOff>95552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105729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三鷹中央防災公園・元気創造プラザ整備事業債の繰上償還などにより地方債の現在高が減となったことや基金残高の増などにより、将来負担額が充当可能基金等を下回ったため、算定上の比率はマイナス値となった。今後も基金残高の確保を図るなど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50800</xdr:rowOff>
    </xdr:from>
    <xdr:to>
      <xdr:col>68</xdr:col>
      <xdr:colOff>152400</xdr:colOff>
      <xdr:row>14</xdr:row>
      <xdr:rowOff>107103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5110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43709</xdr:rowOff>
    </xdr:from>
    <xdr:to>
      <xdr:col>68</xdr:col>
      <xdr:colOff>203200</xdr:colOff>
      <xdr:row>15</xdr:row>
      <xdr:rowOff>145309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1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130086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0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56303</xdr:rowOff>
    </xdr:from>
    <xdr:to>
      <xdr:col>64</xdr:col>
      <xdr:colOff>152400</xdr:colOff>
      <xdr:row>14</xdr:row>
      <xdr:rowOff>157903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168080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退職手当は減となったものの、新規事業の実施や事業の拡充などに必要な職員を増員し、体制の強化を図ったことなどから前年度比で増となった。一方、分母となる経常一般財源等は、個人市民税や固定資産税の増などにより分子の増を上回る増となったため、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ポイントの減となった。今後も、職員定数と給与水準の両面の見直しを検討・実施し、人件費の適正化に努める。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99786</xdr:rowOff>
    </xdr:from>
    <xdr:to>
      <xdr:col>24</xdr:col>
      <xdr:colOff>25400</xdr:colOff>
      <xdr:row>36</xdr:row>
      <xdr:rowOff>165100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719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26307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3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143328</xdr:rowOff>
    </xdr:from>
    <xdr:to>
      <xdr:col>15</xdr:col>
      <xdr:colOff>98425</xdr:colOff>
      <xdr:row>37</xdr:row>
      <xdr:rowOff>26307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15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143328</xdr:rowOff>
    </xdr:from>
    <xdr:to>
      <xdr:col>11</xdr:col>
      <xdr:colOff>9525</xdr:colOff>
      <xdr:row>36</xdr:row>
      <xdr:rowOff>165100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1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103414</xdr:rowOff>
    </xdr:from>
    <xdr:to>
      <xdr:col>6</xdr:col>
      <xdr:colOff>171450</xdr:colOff>
      <xdr:row>37</xdr:row>
      <xdr:rowOff>33564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43741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48986</xdr:rowOff>
    </xdr:from>
    <xdr:to>
      <xdr:col>24</xdr:col>
      <xdr:colOff>76200</xdr:colOff>
      <xdr:row>36</xdr:row>
      <xdr:rowOff>150586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65513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146957</xdr:rowOff>
    </xdr:from>
    <xdr:to>
      <xdr:col>15</xdr:col>
      <xdr:colOff>149225</xdr:colOff>
      <xdr:row>37</xdr:row>
      <xdr:rowOff>77107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指定管理者制度の導入や学校給食調理業務などの事業の民営化・委託化を推進していることから、人件費に係る経常収支比率が低い一方で、物件費に係る経常収支比率が高くなっている。令和５年度は、福祉</a:t>
          </a:r>
          <a:r>
            <a:rPr kumimoji="1" lang="en-US" altLang="ja-JP" sz="1200">
              <a:latin typeface="ＭＳ Ｐゴシック" panose="020B0600070205080204" pitchFamily="50" charset="-128"/>
              <a:ea typeface="ＭＳ Ｐゴシック" panose="020B0600070205080204" pitchFamily="50" charset="-128"/>
            </a:rPr>
            <a:t>Labo</a:t>
          </a:r>
          <a:r>
            <a:rPr kumimoji="1" lang="ja-JP" altLang="en-US" sz="1200">
              <a:latin typeface="ＭＳ Ｐゴシック" panose="020B0600070205080204" pitchFamily="50" charset="-128"/>
              <a:ea typeface="ＭＳ Ｐゴシック" panose="020B0600070205080204" pitchFamily="50" charset="-128"/>
            </a:rPr>
            <a:t>どんぐり山の開設に伴う管理運営費の増などにより、前年度と比較して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ポイントの増となった。今後も、「三鷹市都市経営アクションプラン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2027</a:t>
          </a:r>
          <a:r>
            <a:rPr kumimoji="1" lang="ja-JP" altLang="en-US" sz="1200">
              <a:latin typeface="ＭＳ Ｐゴシック" panose="020B0600070205080204" pitchFamily="50" charset="-128"/>
              <a:ea typeface="ＭＳ Ｐゴシック" panose="020B0600070205080204" pitchFamily="50" charset="-128"/>
            </a:rPr>
            <a:t>」に基づき、民営化・委託化の一層の推進を図るとともに、経常経費の削減に取り組む。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22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123190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2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54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39370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900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72390</xdr:rowOff>
    </xdr:from>
    <xdr:to>
      <xdr:col>74</xdr:col>
      <xdr:colOff>31750</xdr:colOff>
      <xdr:row>18</xdr:row>
      <xdr:rowOff>2540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158767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待機児童の解消として積極的に進めている保育園の増設、障がい福祉サービス利用者の伸びを反映した自立支援給付費の増などにより、扶助費に係る経常収支比率は上昇傾向にある。令和５年度は、認証保育所２園の私立認可保育園移行等に伴う運営費の増に加え、子どもの感染症の流行による医療費助成事業費の増などを反映して前年度と比べ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85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8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147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59</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52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76200</xdr:rowOff>
    </xdr:from>
    <xdr:to>
      <xdr:col>15</xdr:col>
      <xdr:colOff>149225</xdr:colOff>
      <xdr:row>60</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おける経常収支比率の大部分は特別会計への繰出金となっている。長寿化の進展などによる介護保険や後期高齢者医療特別会計への繰出金は増加傾向にある。令和５年度は、給付費の伸びによる増を反映して介護保険事業に係る繰出金が増となったことなどから、前年度と比較して</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55</xdr:row>
      <xdr:rowOff>158750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75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55</xdr:row>
      <xdr:rowOff>158750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7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75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95250</xdr:rowOff>
    </xdr:from>
    <xdr:to>
      <xdr:col>78</xdr:col>
      <xdr:colOff>120650</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や東京都平均と比べて補助費等に係る経常収支比率が高いのは、コミュニティ・センターにおける施設運営等を住民協議会が行うなど、市民・ＮＰＯ法人・事業者等との協働を推進しているためである。令和５年度は、ふじみ衛生組合負担金の減などにより、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ポイントの減となった。引き続き、各種補助制度の見直しに取り組むことにより、一層の適正化に努める。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137885</xdr:rowOff>
    </xdr:from>
    <xdr:to>
      <xdr:col>82</xdr:col>
      <xdr:colOff>107950</xdr:colOff>
      <xdr:row>38</xdr:row>
      <xdr:rowOff>170543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52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170543</xdr:rowOff>
    </xdr:from>
    <xdr:to>
      <xdr:col>78</xdr:col>
      <xdr:colOff>69850</xdr:colOff>
      <xdr:row>39</xdr:row>
      <xdr:rowOff>86178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6856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86178</xdr:rowOff>
    </xdr:from>
    <xdr:to>
      <xdr:col>73</xdr:col>
      <xdr:colOff>180975</xdr:colOff>
      <xdr:row>39</xdr:row>
      <xdr:rowOff>86178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77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50800</xdr:rowOff>
    </xdr:from>
    <xdr:to>
      <xdr:col>69</xdr:col>
      <xdr:colOff>92075</xdr:colOff>
      <xdr:row>39</xdr:row>
      <xdr:rowOff>86178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65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108857</xdr:rowOff>
    </xdr:from>
    <xdr:to>
      <xdr:col>69</xdr:col>
      <xdr:colOff>142875</xdr:colOff>
      <xdr:row>39</xdr:row>
      <xdr:rowOff>39007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49184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87085</xdr:rowOff>
    </xdr:from>
    <xdr:to>
      <xdr:col>82</xdr:col>
      <xdr:colOff>158750</xdr:colOff>
      <xdr:row>39</xdr:row>
      <xdr:rowOff>17235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59162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119743</xdr:rowOff>
    </xdr:from>
    <xdr:to>
      <xdr:col>78</xdr:col>
      <xdr:colOff>120650</xdr:colOff>
      <xdr:row>39</xdr:row>
      <xdr:rowOff>49893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34670</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2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35378</xdr:rowOff>
    </xdr:from>
    <xdr:to>
      <xdr:col>74</xdr:col>
      <xdr:colOff>31750</xdr:colOff>
      <xdr:row>39</xdr:row>
      <xdr:rowOff>136978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121755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35378</xdr:rowOff>
    </xdr:from>
    <xdr:to>
      <xdr:col>69</xdr:col>
      <xdr:colOff>142875</xdr:colOff>
      <xdr:row>39</xdr:row>
      <xdr:rowOff>136978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121755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0</xdr:rowOff>
    </xdr:from>
    <xdr:to>
      <xdr:col>65</xdr:col>
      <xdr:colOff>53975</xdr:colOff>
      <xdr:row>38</xdr:row>
      <xdr:rowOff>101600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111777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市債発行額の抑制や繰上償還などに取り組んできたことから、公債費に係る経常収支比率は、類似団体内平均値を下回っている。令和５年度は、臨時財政対策債の一部等の償還終了により元金償還が減となったことや、市債利子が減となったことなどから、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ポイントの減となった。今後も「都市再生」に向けた取り組みなどに一定の市債の活用を図ることとしているが、計画的かつ適正な活用により、引き続き、後年度負担の軽減に努める。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75</xdr:row>
      <xdr:rowOff>151493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2977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75</xdr:row>
      <xdr:rowOff>171087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3010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171087</xdr:rowOff>
    </xdr:from>
    <xdr:to>
      <xdr:col>15</xdr:col>
      <xdr:colOff>98425</xdr:colOff>
      <xdr:row>76</xdr:row>
      <xdr:rowOff>6169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029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51888</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036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97427</xdr:rowOff>
    </xdr:from>
    <xdr:to>
      <xdr:col>11</xdr:col>
      <xdr:colOff>60325</xdr:colOff>
      <xdr:row>78</xdr:row>
      <xdr:rowOff>27577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12354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38479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120287</xdr:rowOff>
    </xdr:from>
    <xdr:to>
      <xdr:col>15</xdr:col>
      <xdr:colOff>149225</xdr:colOff>
      <xdr:row>76</xdr:row>
      <xdr:rowOff>50437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60614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126819</xdr:rowOff>
    </xdr:from>
    <xdr:to>
      <xdr:col>11</xdr:col>
      <xdr:colOff>60325</xdr:colOff>
      <xdr:row>76</xdr:row>
      <xdr:rowOff>56969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67146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1088</xdr:rowOff>
    </xdr:from>
    <xdr:to>
      <xdr:col>6</xdr:col>
      <xdr:colOff>171450</xdr:colOff>
      <xdr:row>76</xdr:row>
      <xdr:rowOff>102688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112865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0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令和６年度に策定予定の「三鷹市都市経営アクションプラン</a:t>
          </a:r>
          <a:r>
            <a:rPr kumimoji="1" lang="en-US" altLang="ja-JP" sz="1200">
              <a:latin typeface="ＭＳ Ｐゴシック" panose="020B0600070205080204" pitchFamily="50" charset="-128"/>
              <a:ea typeface="ＭＳ Ｐゴシック" panose="020B0600070205080204" pitchFamily="50" charset="-128"/>
            </a:rPr>
            <a:t>2027</a:t>
          </a:r>
          <a:r>
            <a:rPr kumimoji="1" lang="ja-JP" altLang="en-US" sz="1200">
              <a:latin typeface="ＭＳ Ｐゴシック" panose="020B0600070205080204" pitchFamily="50" charset="-128"/>
              <a:ea typeface="ＭＳ Ｐゴシック" panose="020B0600070205080204" pitchFamily="50" charset="-128"/>
            </a:rPr>
            <a:t>」に基づき、持続可能な自治体経営に向けた行財政改革の推進の取組により経常的な業務の見直しを行っている。令和５年度は、個人市民税や株式等譲渡所得割交付金の増などにより経常一般財源等が増となったものの、福祉</a:t>
          </a:r>
          <a:r>
            <a:rPr kumimoji="1" lang="en-US" altLang="ja-JP" sz="1200">
              <a:latin typeface="ＭＳ Ｐゴシック" panose="020B0600070205080204" pitchFamily="50" charset="-128"/>
              <a:ea typeface="ＭＳ Ｐゴシック" panose="020B0600070205080204" pitchFamily="50" charset="-128"/>
            </a:rPr>
            <a:t>Labo</a:t>
          </a:r>
          <a:r>
            <a:rPr kumimoji="1" lang="ja-JP" altLang="en-US" sz="1200">
              <a:latin typeface="ＭＳ Ｐゴシック" panose="020B0600070205080204" pitchFamily="50" charset="-128"/>
              <a:ea typeface="ＭＳ Ｐゴシック" panose="020B0600070205080204" pitchFamily="50" charset="-128"/>
            </a:rPr>
            <a:t>どんぐり山の開設に伴う管理運営費の増などによる物件費の増で経常経費充当一般財源等が増となったことから、前年度と比べて</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ポイント増加した。今後も経常的な業務の見直しや民間委託化など、徹底した行財政改革を推進し、各費目の経費削減に努める。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78</xdr:row>
      <xdr:rowOff>105229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347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61686</xdr:rowOff>
    </xdr:from>
    <xdr:to>
      <xdr:col>78</xdr:col>
      <xdr:colOff>69850</xdr:colOff>
      <xdr:row>79</xdr:row>
      <xdr:rowOff>75293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4347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7257</xdr:rowOff>
    </xdr:from>
    <xdr:to>
      <xdr:col>73</xdr:col>
      <xdr:colOff>180975</xdr:colOff>
      <xdr:row>79</xdr:row>
      <xdr:rowOff>75293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3380357"/>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7257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34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92529</xdr:rowOff>
    </xdr:from>
    <xdr:to>
      <xdr:col>65</xdr:col>
      <xdr:colOff>53975</xdr:colOff>
      <xdr:row>77</xdr:row>
      <xdr:rowOff>22679</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32855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26506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399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24493</xdr:rowOff>
    </xdr:from>
    <xdr:to>
      <xdr:col>74</xdr:col>
      <xdr:colOff>31750</xdr:colOff>
      <xdr:row>79</xdr:row>
      <xdr:rowOff>126093</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110870</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127907</xdr:rowOff>
    </xdr:from>
    <xdr:to>
      <xdr:col>69</xdr:col>
      <xdr:colOff>142875</xdr:colOff>
      <xdr:row>78</xdr:row>
      <xdr:rowOff>58057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42834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127152</xdr:rowOff>
    </xdr:from>
    <xdr:to>
      <xdr:col>29</xdr:col>
      <xdr:colOff>127000</xdr:colOff>
      <xdr:row>19</xdr:row>
      <xdr:rowOff>22263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60877"/>
          <a:ext cx="647700" cy="6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22263</xdr:rowOff>
    </xdr:from>
    <xdr:to>
      <xdr:col>26</xdr:col>
      <xdr:colOff>50800</xdr:colOff>
      <xdr:row>19</xdr:row>
      <xdr:rowOff>85699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27438"/>
          <a:ext cx="6985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85699</xdr:rowOff>
    </xdr:from>
    <xdr:to>
      <xdr:col>22</xdr:col>
      <xdr:colOff>114300</xdr:colOff>
      <xdr:row>19</xdr:row>
      <xdr:rowOff>91719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0874"/>
          <a:ext cx="698500" cy="6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91719</xdr:rowOff>
    </xdr:from>
    <xdr:to>
      <xdr:col>18</xdr:col>
      <xdr:colOff>177800</xdr:colOff>
      <xdr:row>19</xdr:row>
      <xdr:rowOff>123418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6894"/>
          <a:ext cx="698500" cy="31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44386</xdr:rowOff>
    </xdr:from>
    <xdr:to>
      <xdr:col>19</xdr:col>
      <xdr:colOff>38100</xdr:colOff>
      <xdr:row>17</xdr:row>
      <xdr:rowOff>145986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156163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87592</xdr:rowOff>
    </xdr:from>
    <xdr:to>
      <xdr:col>15</xdr:col>
      <xdr:colOff>101600</xdr:colOff>
      <xdr:row>18</xdr:row>
      <xdr:rowOff>17742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9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27919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76352</xdr:rowOff>
    </xdr:from>
    <xdr:to>
      <xdr:col>29</xdr:col>
      <xdr:colOff>177800</xdr:colOff>
      <xdr:row>19</xdr:row>
      <xdr:rowOff>6502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0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48429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142913</xdr:rowOff>
    </xdr:from>
    <xdr:to>
      <xdr:col>26</xdr:col>
      <xdr:colOff>101600</xdr:colOff>
      <xdr:row>19</xdr:row>
      <xdr:rowOff>73063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7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57840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6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34899</xdr:rowOff>
    </xdr:from>
    <xdr:to>
      <xdr:col>22</xdr:col>
      <xdr:colOff>165100</xdr:colOff>
      <xdr:row>19</xdr:row>
      <xdr:rowOff>136499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121276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40919</xdr:rowOff>
    </xdr:from>
    <xdr:to>
      <xdr:col>19</xdr:col>
      <xdr:colOff>38100</xdr:colOff>
      <xdr:row>19</xdr:row>
      <xdr:rowOff>142519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127296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72618</xdr:rowOff>
    </xdr:from>
    <xdr:to>
      <xdr:col>15</xdr:col>
      <xdr:colOff>101600</xdr:colOff>
      <xdr:row>20</xdr:row>
      <xdr:rowOff>2768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7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158995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93815</xdr:rowOff>
    </xdr:from>
    <xdr:to>
      <xdr:col>29</xdr:col>
      <xdr:colOff>127000</xdr:colOff>
      <xdr:row>37</xdr:row>
      <xdr:rowOff>3708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7065"/>
          <a:ext cx="647700" cy="81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93815</xdr:rowOff>
    </xdr:from>
    <xdr:to>
      <xdr:col>26</xdr:col>
      <xdr:colOff>50800</xdr:colOff>
      <xdr:row>37</xdr:row>
      <xdr:rowOff>14643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47065"/>
          <a:ext cx="698500" cy="9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144107</xdr:rowOff>
    </xdr:from>
    <xdr:to>
      <xdr:col>22</xdr:col>
      <xdr:colOff>114300</xdr:colOff>
      <xdr:row>37</xdr:row>
      <xdr:rowOff>14643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97357"/>
          <a:ext cx="698500" cy="41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144107</xdr:rowOff>
    </xdr:from>
    <xdr:to>
      <xdr:col>18</xdr:col>
      <xdr:colOff>177800</xdr:colOff>
      <xdr:row>36</xdr:row>
      <xdr:rowOff>146812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7357"/>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200863</xdr:rowOff>
    </xdr:from>
    <xdr:to>
      <xdr:col>19</xdr:col>
      <xdr:colOff>38100</xdr:colOff>
      <xdr:row>35</xdr:row>
      <xdr:rowOff>302463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312640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194348</xdr:rowOff>
    </xdr:from>
    <xdr:to>
      <xdr:col>15</xdr:col>
      <xdr:colOff>101600</xdr:colOff>
      <xdr:row>35</xdr:row>
      <xdr:rowOff>295948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04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124358</xdr:rowOff>
    </xdr:from>
    <xdr:to>
      <xdr:col>29</xdr:col>
      <xdr:colOff>177800</xdr:colOff>
      <xdr:row>37</xdr:row>
      <xdr:rowOff>54508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96435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43015</xdr:rowOff>
    </xdr:from>
    <xdr:to>
      <xdr:col>26</xdr:col>
      <xdr:colOff>101600</xdr:colOff>
      <xdr:row>36</xdr:row>
      <xdr:rowOff>144615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129392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8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135293</xdr:rowOff>
    </xdr:from>
    <xdr:to>
      <xdr:col>22</xdr:col>
      <xdr:colOff>165100</xdr:colOff>
      <xdr:row>37</xdr:row>
      <xdr:rowOff>65443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8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50220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93307</xdr:rowOff>
    </xdr:from>
    <xdr:to>
      <xdr:col>19</xdr:col>
      <xdr:colOff>38100</xdr:colOff>
      <xdr:row>37</xdr:row>
      <xdr:rowOff>23457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96012</xdr:rowOff>
    </xdr:from>
    <xdr:to>
      <xdr:col>15</xdr:col>
      <xdr:colOff>101600</xdr:colOff>
      <xdr:row>37</xdr:row>
      <xdr:rowOff>26162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10939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131966</xdr:rowOff>
    </xdr:from>
    <xdr:to>
      <xdr:col>24</xdr:col>
      <xdr:colOff>63500</xdr:colOff>
      <xdr:row>37</xdr:row>
      <xdr:rowOff>134594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75616"/>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134594</xdr:rowOff>
    </xdr:from>
    <xdr:to>
      <xdr:col>19</xdr:col>
      <xdr:colOff>177800</xdr:colOff>
      <xdr:row>38</xdr:row>
      <xdr:rowOff>14922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8244"/>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14922</xdr:rowOff>
    </xdr:from>
    <xdr:to>
      <xdr:col>15</xdr:col>
      <xdr:colOff>50800</xdr:colOff>
      <xdr:row>38</xdr:row>
      <xdr:rowOff>88912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30022"/>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88912</xdr:rowOff>
    </xdr:from>
    <xdr:to>
      <xdr:col>10</xdr:col>
      <xdr:colOff>114300</xdr:colOff>
      <xdr:row>38</xdr:row>
      <xdr:rowOff>115164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4012"/>
          <a:ext cx="889000" cy="2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148488</xdr:rowOff>
    </xdr:from>
    <xdr:to>
      <xdr:col>10</xdr:col>
      <xdr:colOff>165100</xdr:colOff>
      <xdr:row>37</xdr:row>
      <xdr:rowOff>78638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95165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94577</xdr:rowOff>
    </xdr:from>
    <xdr:to>
      <xdr:col>6</xdr:col>
      <xdr:colOff>38100</xdr:colOff>
      <xdr:row>38</xdr:row>
      <xdr:rowOff>24727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41254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81166</xdr:rowOff>
    </xdr:from>
    <xdr:to>
      <xdr:col>24</xdr:col>
      <xdr:colOff>114300</xdr:colOff>
      <xdr:row>38</xdr:row>
      <xdr:rowOff>11316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59593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83794</xdr:rowOff>
    </xdr:from>
    <xdr:to>
      <xdr:col>20</xdr:col>
      <xdr:colOff>38100</xdr:colOff>
      <xdr:row>38</xdr:row>
      <xdr:rowOff>13945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74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5072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135572</xdr:rowOff>
    </xdr:from>
    <xdr:to>
      <xdr:col>15</xdr:col>
      <xdr:colOff>101600</xdr:colOff>
      <xdr:row>38</xdr:row>
      <xdr:rowOff>65722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38112</xdr:rowOff>
    </xdr:from>
    <xdr:to>
      <xdr:col>10</xdr:col>
      <xdr:colOff>165100</xdr:colOff>
      <xdr:row>38</xdr:row>
      <xdr:rowOff>139712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130839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64364</xdr:rowOff>
    </xdr:from>
    <xdr:to>
      <xdr:col>6</xdr:col>
      <xdr:colOff>38100</xdr:colOff>
      <xdr:row>38</xdr:row>
      <xdr:rowOff>165964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157091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157759</xdr:rowOff>
    </xdr:from>
    <xdr:to>
      <xdr:col>24</xdr:col>
      <xdr:colOff>63500</xdr:colOff>
      <xdr:row>55</xdr:row>
      <xdr:rowOff>110858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16059"/>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80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54490</xdr:rowOff>
    </xdr:from>
    <xdr:to>
      <xdr:col>19</xdr:col>
      <xdr:colOff>177800</xdr:colOff>
      <xdr:row>55</xdr:row>
      <xdr:rowOff>110858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4240"/>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38085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54490</xdr:rowOff>
    </xdr:from>
    <xdr:to>
      <xdr:col>15</xdr:col>
      <xdr:colOff>50800</xdr:colOff>
      <xdr:row>56</xdr:row>
      <xdr:rowOff>71025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4240"/>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71025</xdr:rowOff>
    </xdr:from>
    <xdr:to>
      <xdr:col>10</xdr:col>
      <xdr:colOff>114300</xdr:colOff>
      <xdr:row>56</xdr:row>
      <xdr:rowOff>156369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72225"/>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60687</xdr:rowOff>
    </xdr:from>
    <xdr:to>
      <xdr:col>10</xdr:col>
      <xdr:colOff>165100</xdr:colOff>
      <xdr:row>55</xdr:row>
      <xdr:rowOff>162287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7364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130772</xdr:rowOff>
    </xdr:from>
    <xdr:to>
      <xdr:col>6</xdr:col>
      <xdr:colOff>38100</xdr:colOff>
      <xdr:row>56</xdr:row>
      <xdr:rowOff>60922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6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77449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3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106959</xdr:rowOff>
    </xdr:from>
    <xdr:to>
      <xdr:col>24</xdr:col>
      <xdr:colOff>114300</xdr:colOff>
      <xdr:row>55</xdr:row>
      <xdr:rowOff>37109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129836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60058</xdr:rowOff>
    </xdr:from>
    <xdr:to>
      <xdr:col>20</xdr:col>
      <xdr:colOff>38100</xdr:colOff>
      <xdr:row>55</xdr:row>
      <xdr:rowOff>161658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6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3690</xdr:rowOff>
    </xdr:from>
    <xdr:to>
      <xdr:col>15</xdr:col>
      <xdr:colOff>101600</xdr:colOff>
      <xdr:row>55</xdr:row>
      <xdr:rowOff>105290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121817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20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20225</xdr:rowOff>
    </xdr:from>
    <xdr:to>
      <xdr:col>10</xdr:col>
      <xdr:colOff>165100</xdr:colOff>
      <xdr:row>56</xdr:row>
      <xdr:rowOff>121825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1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105569</xdr:rowOff>
    </xdr:from>
    <xdr:to>
      <xdr:col>6</xdr:col>
      <xdr:colOff>38100</xdr:colOff>
      <xdr:row>57</xdr:row>
      <xdr:rowOff>35719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26846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9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61824</xdr:rowOff>
    </xdr:from>
    <xdr:to>
      <xdr:col>24</xdr:col>
      <xdr:colOff>63500</xdr:colOff>
      <xdr:row>78</xdr:row>
      <xdr:rowOff>77826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492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75616</xdr:rowOff>
    </xdr:from>
    <xdr:to>
      <xdr:col>19</xdr:col>
      <xdr:colOff>177800</xdr:colOff>
      <xdr:row>78</xdr:row>
      <xdr:rowOff>77826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8716"/>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75616</xdr:rowOff>
    </xdr:from>
    <xdr:to>
      <xdr:col>15</xdr:col>
      <xdr:colOff>50800</xdr:colOff>
      <xdr:row>78</xdr:row>
      <xdr:rowOff>83007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8716"/>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80111</xdr:rowOff>
    </xdr:from>
    <xdr:to>
      <xdr:col>10</xdr:col>
      <xdr:colOff>114300</xdr:colOff>
      <xdr:row>78</xdr:row>
      <xdr:rowOff>83007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3211"/>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106121</xdr:rowOff>
    </xdr:from>
    <xdr:to>
      <xdr:col>10</xdr:col>
      <xdr:colOff>165100</xdr:colOff>
      <xdr:row>77</xdr:row>
      <xdr:rowOff>36271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52798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10643</xdr:rowOff>
    </xdr:from>
    <xdr:to>
      <xdr:col>6</xdr:col>
      <xdr:colOff>38100</xdr:colOff>
      <xdr:row>77</xdr:row>
      <xdr:rowOff>112243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2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128770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8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11024</xdr:rowOff>
    </xdr:from>
    <xdr:to>
      <xdr:col>24</xdr:col>
      <xdr:colOff>114300</xdr:colOff>
      <xdr:row>78</xdr:row>
      <xdr:rowOff>112624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97401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27026</xdr:rowOff>
    </xdr:from>
    <xdr:to>
      <xdr:col>20</xdr:col>
      <xdr:colOff>38100</xdr:colOff>
      <xdr:row>78</xdr:row>
      <xdr:rowOff>128626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119753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24816</xdr:rowOff>
    </xdr:from>
    <xdr:to>
      <xdr:col>15</xdr:col>
      <xdr:colOff>101600</xdr:colOff>
      <xdr:row>78</xdr:row>
      <xdr:rowOff>126416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117543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32207</xdr:rowOff>
    </xdr:from>
    <xdr:to>
      <xdr:col>10</xdr:col>
      <xdr:colOff>165100</xdr:colOff>
      <xdr:row>78</xdr:row>
      <xdr:rowOff>133807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124934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29311</xdr:rowOff>
    </xdr:from>
    <xdr:to>
      <xdr:col>6</xdr:col>
      <xdr:colOff>38100</xdr:colOff>
      <xdr:row>78</xdr:row>
      <xdr:rowOff>130911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122038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168542</xdr:rowOff>
    </xdr:from>
    <xdr:to>
      <xdr:col>24</xdr:col>
      <xdr:colOff>63500</xdr:colOff>
      <xdr:row>96</xdr:row>
      <xdr:rowOff>76657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6292"/>
          <a:ext cx="8382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104012</xdr:rowOff>
    </xdr:from>
    <xdr:to>
      <xdr:col>19</xdr:col>
      <xdr:colOff>177800</xdr:colOff>
      <xdr:row>96</xdr:row>
      <xdr:rowOff>76657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91762"/>
          <a:ext cx="889000" cy="1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104012</xdr:rowOff>
    </xdr:from>
    <xdr:to>
      <xdr:col>15</xdr:col>
      <xdr:colOff>50800</xdr:colOff>
      <xdr:row>97</xdr:row>
      <xdr:rowOff>14897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1762"/>
          <a:ext cx="889000" cy="2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14897</xdr:rowOff>
    </xdr:from>
    <xdr:to>
      <xdr:col>10</xdr:col>
      <xdr:colOff>114300</xdr:colOff>
      <xdr:row>97</xdr:row>
      <xdr:rowOff>101321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45547"/>
          <a:ext cx="889000" cy="8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21386</xdr:rowOff>
    </xdr:from>
    <xdr:to>
      <xdr:col>10</xdr:col>
      <xdr:colOff>165100</xdr:colOff>
      <xdr:row>96</xdr:row>
      <xdr:rowOff>122986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139513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79350</xdr:rowOff>
    </xdr:from>
    <xdr:to>
      <xdr:col>6</xdr:col>
      <xdr:colOff>38100</xdr:colOff>
      <xdr:row>97</xdr:row>
      <xdr:rowOff>9500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26027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1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117742</xdr:rowOff>
    </xdr:from>
    <xdr:to>
      <xdr:col>24</xdr:col>
      <xdr:colOff>114300</xdr:colOff>
      <xdr:row>96</xdr:row>
      <xdr:rowOff>47892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140619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25857</xdr:rowOff>
    </xdr:from>
    <xdr:to>
      <xdr:col>20</xdr:col>
      <xdr:colOff>38100</xdr:colOff>
      <xdr:row>96</xdr:row>
      <xdr:rowOff>127457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8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143984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6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53212</xdr:rowOff>
    </xdr:from>
    <xdr:to>
      <xdr:col>15</xdr:col>
      <xdr:colOff>101600</xdr:colOff>
      <xdr:row>95</xdr:row>
      <xdr:rowOff>154812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171339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1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135547</xdr:rowOff>
    </xdr:from>
    <xdr:to>
      <xdr:col>10</xdr:col>
      <xdr:colOff>165100</xdr:colOff>
      <xdr:row>97</xdr:row>
      <xdr:rowOff>65697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56824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68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50521</xdr:rowOff>
    </xdr:from>
    <xdr:to>
      <xdr:col>6</xdr:col>
      <xdr:colOff>38100</xdr:colOff>
      <xdr:row>97</xdr:row>
      <xdr:rowOff>152121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143248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7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17268</xdr:rowOff>
    </xdr:from>
    <xdr:to>
      <xdr:col>55</xdr:col>
      <xdr:colOff>0</xdr:colOff>
      <xdr:row>36</xdr:row>
      <xdr:rowOff>85837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89468"/>
          <a:ext cx="838200" cy="6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17268</xdr:rowOff>
    </xdr:from>
    <xdr:to>
      <xdr:col>50</xdr:col>
      <xdr:colOff>114300</xdr:colOff>
      <xdr:row>36</xdr:row>
      <xdr:rowOff>83834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89468"/>
          <a:ext cx="889000" cy="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31082</xdr:rowOff>
    </xdr:from>
    <xdr:to>
      <xdr:col>45</xdr:col>
      <xdr:colOff>177800</xdr:colOff>
      <xdr:row>36</xdr:row>
      <xdr:rowOff>83834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74582"/>
          <a:ext cx="889000" cy="108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31082</xdr:rowOff>
    </xdr:from>
    <xdr:to>
      <xdr:col>41</xdr:col>
      <xdr:colOff>50800</xdr:colOff>
      <xdr:row>37</xdr:row>
      <xdr:rowOff>26695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74582"/>
          <a:ext cx="889000" cy="119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42135</xdr:rowOff>
    </xdr:from>
    <xdr:to>
      <xdr:col>41</xdr:col>
      <xdr:colOff>101600</xdr:colOff>
      <xdr:row>29</xdr:row>
      <xdr:rowOff>143735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1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160262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78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85449</xdr:rowOff>
    </xdr:from>
    <xdr:to>
      <xdr:col>36</xdr:col>
      <xdr:colOff>165100</xdr:colOff>
      <xdr:row>37</xdr:row>
      <xdr:rowOff>15599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5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32126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35037</xdr:rowOff>
    </xdr:from>
    <xdr:to>
      <xdr:col>55</xdr:col>
      <xdr:colOff>50800</xdr:colOff>
      <xdr:row>36</xdr:row>
      <xdr:rowOff>136637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57914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137918</xdr:rowOff>
    </xdr:from>
    <xdr:to>
      <xdr:col>50</xdr:col>
      <xdr:colOff>165100</xdr:colOff>
      <xdr:row>36</xdr:row>
      <xdr:rowOff>68068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84595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33034</xdr:rowOff>
    </xdr:from>
    <xdr:to>
      <xdr:col>46</xdr:col>
      <xdr:colOff>38100</xdr:colOff>
      <xdr:row>36</xdr:row>
      <xdr:rowOff>134634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151161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8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151732</xdr:rowOff>
    </xdr:from>
    <xdr:to>
      <xdr:col>41</xdr:col>
      <xdr:colOff>101600</xdr:colOff>
      <xdr:row>30</xdr:row>
      <xdr:rowOff>81882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73009</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1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147345</xdr:rowOff>
    </xdr:from>
    <xdr:to>
      <xdr:col>36</xdr:col>
      <xdr:colOff>165100</xdr:colOff>
      <xdr:row>37</xdr:row>
      <xdr:rowOff>77495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68622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178</xdr:rowOff>
    </xdr:from>
    <xdr:to>
      <xdr:col>55</xdr:col>
      <xdr:colOff>0</xdr:colOff>
      <xdr:row>59</xdr:row>
      <xdr:rowOff>19152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15728"/>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6407</xdr:rowOff>
    </xdr:from>
    <xdr:to>
      <xdr:col>50</xdr:col>
      <xdr:colOff>114300</xdr:colOff>
      <xdr:row>59</xdr:row>
      <xdr:rowOff>19152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1957"/>
          <a:ext cx="889000" cy="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155569</xdr:rowOff>
    </xdr:from>
    <xdr:to>
      <xdr:col>45</xdr:col>
      <xdr:colOff>177800</xdr:colOff>
      <xdr:row>59</xdr:row>
      <xdr:rowOff>6407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9966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130766</xdr:rowOff>
    </xdr:from>
    <xdr:to>
      <xdr:col>41</xdr:col>
      <xdr:colOff>50800</xdr:colOff>
      <xdr:row>58</xdr:row>
      <xdr:rowOff>155569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03416"/>
          <a:ext cx="889000" cy="19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71793</xdr:rowOff>
    </xdr:from>
    <xdr:to>
      <xdr:col>41</xdr:col>
      <xdr:colOff>101600</xdr:colOff>
      <xdr:row>57</xdr:row>
      <xdr:rowOff>1943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18470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88081</xdr:rowOff>
    </xdr:from>
    <xdr:to>
      <xdr:col>36</xdr:col>
      <xdr:colOff>165100</xdr:colOff>
      <xdr:row>56</xdr:row>
      <xdr:rowOff>18231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34758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120828</xdr:rowOff>
    </xdr:from>
    <xdr:to>
      <xdr:col>55</xdr:col>
      <xdr:colOff>50800</xdr:colOff>
      <xdr:row>59</xdr:row>
      <xdr:rowOff>50978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35755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139802</xdr:rowOff>
    </xdr:from>
    <xdr:to>
      <xdr:col>50</xdr:col>
      <xdr:colOff>165100</xdr:colOff>
      <xdr:row>59</xdr:row>
      <xdr:rowOff>69952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61079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127057</xdr:rowOff>
    </xdr:from>
    <xdr:to>
      <xdr:col>46</xdr:col>
      <xdr:colOff>38100</xdr:colOff>
      <xdr:row>59</xdr:row>
      <xdr:rowOff>57207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48334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104769</xdr:rowOff>
    </xdr:from>
    <xdr:to>
      <xdr:col>41</xdr:col>
      <xdr:colOff>101600</xdr:colOff>
      <xdr:row>59</xdr:row>
      <xdr:rowOff>34919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26046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79966</xdr:rowOff>
    </xdr:from>
    <xdr:to>
      <xdr:col>36</xdr:col>
      <xdr:colOff>165100</xdr:colOff>
      <xdr:row>58</xdr:row>
      <xdr:rowOff>10116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49670</xdr:rowOff>
    </xdr:from>
    <xdr:to>
      <xdr:col>55</xdr:col>
      <xdr:colOff>0</xdr:colOff>
      <xdr:row>78</xdr:row>
      <xdr:rowOff>169075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22770"/>
          <a:ext cx="838200" cy="1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94780</xdr:rowOff>
    </xdr:from>
    <xdr:to>
      <xdr:col>50</xdr:col>
      <xdr:colOff>114300</xdr:colOff>
      <xdr:row>78</xdr:row>
      <xdr:rowOff>169075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67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82931</xdr:rowOff>
    </xdr:from>
    <xdr:to>
      <xdr:col>45</xdr:col>
      <xdr:colOff>177800</xdr:colOff>
      <xdr:row>78</xdr:row>
      <xdr:rowOff>94780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603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128536</xdr:rowOff>
    </xdr:from>
    <xdr:to>
      <xdr:col>41</xdr:col>
      <xdr:colOff>50800</xdr:colOff>
      <xdr:row>78</xdr:row>
      <xdr:rowOff>82931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30186"/>
          <a:ext cx="889000" cy="1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7556</xdr:rowOff>
    </xdr:from>
    <xdr:to>
      <xdr:col>41</xdr:col>
      <xdr:colOff>101600</xdr:colOff>
      <xdr:row>78</xdr:row>
      <xdr:rowOff>109156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125683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26428" y="13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168072</xdr:rowOff>
    </xdr:from>
    <xdr:to>
      <xdr:col>36</xdr:col>
      <xdr:colOff>165100</xdr:colOff>
      <xdr:row>77</xdr:row>
      <xdr:rowOff>98222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9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114749</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37428" y="129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170320</xdr:rowOff>
    </xdr:from>
    <xdr:to>
      <xdr:col>55</xdr:col>
      <xdr:colOff>50800</xdr:colOff>
      <xdr:row>78</xdr:row>
      <xdr:rowOff>100470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148747</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118275</xdr:rowOff>
    </xdr:from>
    <xdr:to>
      <xdr:col>50</xdr:col>
      <xdr:colOff>165100</xdr:colOff>
      <xdr:row>79</xdr:row>
      <xdr:rowOff>48425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39552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43980</xdr:rowOff>
    </xdr:from>
    <xdr:to>
      <xdr:col>46</xdr:col>
      <xdr:colOff>38100</xdr:colOff>
      <xdr:row>78</xdr:row>
      <xdr:rowOff>145580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136707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0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32131</xdr:rowOff>
    </xdr:from>
    <xdr:to>
      <xdr:col>41</xdr:col>
      <xdr:colOff>101600</xdr:colOff>
      <xdr:row>78</xdr:row>
      <xdr:rowOff>133731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124858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4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77736</xdr:rowOff>
    </xdr:from>
    <xdr:to>
      <xdr:col>36</xdr:col>
      <xdr:colOff>165100</xdr:colOff>
      <xdr:row>78</xdr:row>
      <xdr:rowOff>7886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7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170463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3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102324</xdr:rowOff>
    </xdr:from>
    <xdr:to>
      <xdr:col>55</xdr:col>
      <xdr:colOff>0</xdr:colOff>
      <xdr:row>96</xdr:row>
      <xdr:rowOff>125664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561524"/>
          <a:ext cx="8382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102324</xdr:rowOff>
    </xdr:from>
    <xdr:to>
      <xdr:col>50</xdr:col>
      <xdr:colOff>114300</xdr:colOff>
      <xdr:row>97</xdr:row>
      <xdr:rowOff>58570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561524"/>
          <a:ext cx="889000" cy="1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23526</xdr:rowOff>
    </xdr:from>
    <xdr:to>
      <xdr:col>45</xdr:col>
      <xdr:colOff>177800</xdr:colOff>
      <xdr:row>97</xdr:row>
      <xdr:rowOff>58570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54176"/>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154285</xdr:rowOff>
    </xdr:from>
    <xdr:to>
      <xdr:col>41</xdr:col>
      <xdr:colOff>50800</xdr:colOff>
      <xdr:row>97</xdr:row>
      <xdr:rowOff>23526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61348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13050</xdr:rowOff>
    </xdr:from>
    <xdr:to>
      <xdr:col>41</xdr:col>
      <xdr:colOff>101600</xdr:colOff>
      <xdr:row>95</xdr:row>
      <xdr:rowOff>114650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131177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0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26698</xdr:rowOff>
    </xdr:from>
    <xdr:to>
      <xdr:col>36</xdr:col>
      <xdr:colOff>165100</xdr:colOff>
      <xdr:row>95</xdr:row>
      <xdr:rowOff>128298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31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144825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08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74864</xdr:rowOff>
    </xdr:from>
    <xdr:to>
      <xdr:col>55</xdr:col>
      <xdr:colOff>50800</xdr:colOff>
      <xdr:row>97</xdr:row>
      <xdr:rowOff>5014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3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53291</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51524</xdr:rowOff>
    </xdr:from>
    <xdr:to>
      <xdr:col>50</xdr:col>
      <xdr:colOff>165100</xdr:colOff>
      <xdr:row>96</xdr:row>
      <xdr:rowOff>153124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144251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7770</xdr:rowOff>
    </xdr:from>
    <xdr:to>
      <xdr:col>46</xdr:col>
      <xdr:colOff>38100</xdr:colOff>
      <xdr:row>97</xdr:row>
      <xdr:rowOff>109370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100497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7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144176</xdr:rowOff>
    </xdr:from>
    <xdr:to>
      <xdr:col>41</xdr:col>
      <xdr:colOff>101600</xdr:colOff>
      <xdr:row>97</xdr:row>
      <xdr:rowOff>74326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65453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9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103485</xdr:rowOff>
    </xdr:from>
    <xdr:to>
      <xdr:col>36</xdr:col>
      <xdr:colOff>165100</xdr:colOff>
      <xdr:row>97</xdr:row>
      <xdr:rowOff>33635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24762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68377</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412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68377</xdr:rowOff>
    </xdr:from>
    <xdr:to>
      <xdr:col>71</xdr:col>
      <xdr:colOff>177800</xdr:colOff>
      <xdr:row>38</xdr:row>
      <xdr:rowOff>128727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412027"/>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75641</xdr:rowOff>
    </xdr:from>
    <xdr:to>
      <xdr:col>72</xdr:col>
      <xdr:colOff>38100</xdr:colOff>
      <xdr:row>38</xdr:row>
      <xdr:rowOff>5791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168368</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103759</xdr:rowOff>
    </xdr:from>
    <xdr:to>
      <xdr:col>67</xdr:col>
      <xdr:colOff>101600</xdr:colOff>
      <xdr:row>38</xdr:row>
      <xdr:rowOff>33910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50436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17577</xdr:rowOff>
    </xdr:from>
    <xdr:to>
      <xdr:col>72</xdr:col>
      <xdr:colOff>38100</xdr:colOff>
      <xdr:row>37</xdr:row>
      <xdr:rowOff>119177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135704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13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77927</xdr:rowOff>
    </xdr:from>
    <xdr:to>
      <xdr:col>67</xdr:col>
      <xdr:colOff>101600</xdr:colOff>
      <xdr:row>39</xdr:row>
      <xdr:rowOff>8077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170654</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57333" y="6685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153626</xdr:rowOff>
    </xdr:from>
    <xdr:to>
      <xdr:col>85</xdr:col>
      <xdr:colOff>127000</xdr:colOff>
      <xdr:row>77</xdr:row>
      <xdr:rowOff>13342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83826"/>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125146</xdr:rowOff>
    </xdr:from>
    <xdr:to>
      <xdr:col>81</xdr:col>
      <xdr:colOff>50800</xdr:colOff>
      <xdr:row>77</xdr:row>
      <xdr:rowOff>13342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155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125146</xdr:rowOff>
    </xdr:from>
    <xdr:to>
      <xdr:col>76</xdr:col>
      <xdr:colOff>114300</xdr:colOff>
      <xdr:row>77</xdr:row>
      <xdr:rowOff>14427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155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37364</xdr:rowOff>
    </xdr:from>
    <xdr:to>
      <xdr:col>71</xdr:col>
      <xdr:colOff>177800</xdr:colOff>
      <xdr:row>77</xdr:row>
      <xdr:rowOff>14427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067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35160</xdr:rowOff>
    </xdr:from>
    <xdr:to>
      <xdr:col>72</xdr:col>
      <xdr:colOff>38100</xdr:colOff>
      <xdr:row>75</xdr:row>
      <xdr:rowOff>136760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153287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137973</xdr:rowOff>
    </xdr:from>
    <xdr:to>
      <xdr:col>67</xdr:col>
      <xdr:colOff>101600</xdr:colOff>
      <xdr:row>75</xdr:row>
      <xdr:rowOff>68123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2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84650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102826</xdr:rowOff>
    </xdr:from>
    <xdr:to>
      <xdr:col>85</xdr:col>
      <xdr:colOff>177800</xdr:colOff>
      <xdr:row>77</xdr:row>
      <xdr:rowOff>32976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81253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133992</xdr:rowOff>
    </xdr:from>
    <xdr:to>
      <xdr:col>81</xdr:col>
      <xdr:colOff>101600</xdr:colOff>
      <xdr:row>77</xdr:row>
      <xdr:rowOff>64142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6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55269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5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74346</xdr:rowOff>
    </xdr:from>
    <xdr:to>
      <xdr:col>76</xdr:col>
      <xdr:colOff>165100</xdr:colOff>
      <xdr:row>77</xdr:row>
      <xdr:rowOff>4496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135077</xdr:rowOff>
    </xdr:from>
    <xdr:to>
      <xdr:col>72</xdr:col>
      <xdr:colOff>38100</xdr:colOff>
      <xdr:row>77</xdr:row>
      <xdr:rowOff>65227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158014</xdr:rowOff>
    </xdr:from>
    <xdr:to>
      <xdr:col>67</xdr:col>
      <xdr:colOff>101600</xdr:colOff>
      <xdr:row>76</xdr:row>
      <xdr:rowOff>88164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79291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1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107468</xdr:rowOff>
    </xdr:from>
    <xdr:to>
      <xdr:col>85</xdr:col>
      <xdr:colOff>127000</xdr:colOff>
      <xdr:row>98</xdr:row>
      <xdr:rowOff>55380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38118"/>
          <a:ext cx="8382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52865</xdr:rowOff>
    </xdr:from>
    <xdr:to>
      <xdr:col>81</xdr:col>
      <xdr:colOff>50800</xdr:colOff>
      <xdr:row>97</xdr:row>
      <xdr:rowOff>107468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83515"/>
          <a:ext cx="889000" cy="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52865</xdr:rowOff>
    </xdr:from>
    <xdr:to>
      <xdr:col>76</xdr:col>
      <xdr:colOff>114300</xdr:colOff>
      <xdr:row>98</xdr:row>
      <xdr:rowOff>102634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83515"/>
          <a:ext cx="889000" cy="22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8778</xdr:rowOff>
    </xdr:from>
    <xdr:to>
      <xdr:col>71</xdr:col>
      <xdr:colOff>177800</xdr:colOff>
      <xdr:row>98</xdr:row>
      <xdr:rowOff>102634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39428"/>
          <a:ext cx="889000" cy="2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109082</xdr:rowOff>
    </xdr:from>
    <xdr:to>
      <xdr:col>72</xdr:col>
      <xdr:colOff>38100</xdr:colOff>
      <xdr:row>95</xdr:row>
      <xdr:rowOff>39232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2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55759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0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109049</xdr:rowOff>
    </xdr:from>
    <xdr:to>
      <xdr:col>67</xdr:col>
      <xdr:colOff>101600</xdr:colOff>
      <xdr:row>95</xdr:row>
      <xdr:rowOff>39199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2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55726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0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4580</xdr:rowOff>
    </xdr:from>
    <xdr:to>
      <xdr:col>85</xdr:col>
      <xdr:colOff>177800</xdr:colOff>
      <xdr:row>98</xdr:row>
      <xdr:rowOff>106180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154457</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56668</xdr:rowOff>
    </xdr:from>
    <xdr:to>
      <xdr:col>81</xdr:col>
      <xdr:colOff>101600</xdr:colOff>
      <xdr:row>97</xdr:row>
      <xdr:rowOff>158268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149395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2065</xdr:rowOff>
    </xdr:from>
    <xdr:to>
      <xdr:col>76</xdr:col>
      <xdr:colOff>165100</xdr:colOff>
      <xdr:row>97</xdr:row>
      <xdr:rowOff>103665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94792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51834</xdr:rowOff>
    </xdr:from>
    <xdr:to>
      <xdr:col>72</xdr:col>
      <xdr:colOff>38100</xdr:colOff>
      <xdr:row>98</xdr:row>
      <xdr:rowOff>153434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144561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129428</xdr:rowOff>
    </xdr:from>
    <xdr:to>
      <xdr:col>67</xdr:col>
      <xdr:colOff>101600</xdr:colOff>
      <xdr:row>97</xdr:row>
      <xdr:rowOff>59578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50705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6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87920</xdr:rowOff>
    </xdr:from>
    <xdr:to>
      <xdr:col>102</xdr:col>
      <xdr:colOff>165100</xdr:colOff>
      <xdr:row>37</xdr:row>
      <xdr:rowOff>18070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6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34597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14768</xdr:rowOff>
    </xdr:from>
    <xdr:to>
      <xdr:col>98</xdr:col>
      <xdr:colOff>38100</xdr:colOff>
      <xdr:row>36</xdr:row>
      <xdr:rowOff>116368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18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132895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9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93218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8768"/>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93109</xdr:rowOff>
    </xdr:from>
    <xdr:to>
      <xdr:col>107</xdr:col>
      <xdr:colOff>50800</xdr:colOff>
      <xdr:row>59</xdr:row>
      <xdr:rowOff>93218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865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93109</xdr:rowOff>
    </xdr:from>
    <xdr:to>
      <xdr:col>102</xdr:col>
      <xdr:colOff>114300</xdr:colOff>
      <xdr:row>59</xdr:row>
      <xdr:rowOff>93109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86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52</xdr:row>
      <xdr:rowOff>20865</xdr:rowOff>
    </xdr:from>
    <xdr:to>
      <xdr:col>102</xdr:col>
      <xdr:colOff>165100</xdr:colOff>
      <xdr:row>52</xdr:row>
      <xdr:rowOff>122465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138992</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278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11612</xdr:rowOff>
    </xdr:from>
    <xdr:to>
      <xdr:col>98</xdr:col>
      <xdr:colOff>38100</xdr:colOff>
      <xdr:row>52</xdr:row>
      <xdr:rowOff>113212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892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129739</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389111" y="870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42418</xdr:rowOff>
    </xdr:from>
    <xdr:to>
      <xdr:col>107</xdr:col>
      <xdr:colOff>101600</xdr:colOff>
      <xdr:row>59</xdr:row>
      <xdr:rowOff>144018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135145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250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42309</xdr:rowOff>
    </xdr:from>
    <xdr:to>
      <xdr:col>102</xdr:col>
      <xdr:colOff>165100</xdr:colOff>
      <xdr:row>59</xdr:row>
      <xdr:rowOff>143909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135036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42309</xdr:rowOff>
    </xdr:from>
    <xdr:to>
      <xdr:col>98</xdr:col>
      <xdr:colOff>38100</xdr:colOff>
      <xdr:row>59</xdr:row>
      <xdr:rowOff>143909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135036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05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151907</xdr:rowOff>
    </xdr:from>
    <xdr:to>
      <xdr:col>116</xdr:col>
      <xdr:colOff>63500</xdr:colOff>
      <xdr:row>74</xdr:row>
      <xdr:rowOff>117891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67757"/>
          <a:ext cx="838200" cy="13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117891</xdr:rowOff>
    </xdr:from>
    <xdr:to>
      <xdr:col>111</xdr:col>
      <xdr:colOff>177800</xdr:colOff>
      <xdr:row>75</xdr:row>
      <xdr:rowOff>30566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05191"/>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30566</xdr:rowOff>
    </xdr:from>
    <xdr:to>
      <xdr:col>107</xdr:col>
      <xdr:colOff>50800</xdr:colOff>
      <xdr:row>75</xdr:row>
      <xdr:rowOff>62250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89316"/>
          <a:ext cx="8890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25812</xdr:rowOff>
    </xdr:from>
    <xdr:to>
      <xdr:col>102</xdr:col>
      <xdr:colOff>114300</xdr:colOff>
      <xdr:row>75</xdr:row>
      <xdr:rowOff>62250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41662"/>
          <a:ext cx="889000" cy="3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21829</xdr:rowOff>
    </xdr:from>
    <xdr:to>
      <xdr:col>102</xdr:col>
      <xdr:colOff>165100</xdr:colOff>
      <xdr:row>74</xdr:row>
      <xdr:rowOff>123429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139956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44414</xdr:rowOff>
    </xdr:from>
    <xdr:to>
      <xdr:col>98</xdr:col>
      <xdr:colOff>38100</xdr:colOff>
      <xdr:row>73</xdr:row>
      <xdr:rowOff>146014</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56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137141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5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101107</xdr:rowOff>
    </xdr:from>
    <xdr:to>
      <xdr:col>116</xdr:col>
      <xdr:colOff>114300</xdr:colOff>
      <xdr:row>74</xdr:row>
      <xdr:rowOff>31257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1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123984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6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67091</xdr:rowOff>
    </xdr:from>
    <xdr:to>
      <xdr:col>112</xdr:col>
      <xdr:colOff>38100</xdr:colOff>
      <xdr:row>74</xdr:row>
      <xdr:rowOff>168691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13768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151216</xdr:rowOff>
    </xdr:from>
    <xdr:to>
      <xdr:col>107</xdr:col>
      <xdr:colOff>101600</xdr:colOff>
      <xdr:row>75</xdr:row>
      <xdr:rowOff>81366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97893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11450</xdr:rowOff>
    </xdr:from>
    <xdr:to>
      <xdr:col>102</xdr:col>
      <xdr:colOff>165100</xdr:colOff>
      <xdr:row>75</xdr:row>
      <xdr:rowOff>113050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104177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96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146462</xdr:rowOff>
    </xdr:from>
    <xdr:to>
      <xdr:col>98</xdr:col>
      <xdr:colOff>38100</xdr:colOff>
      <xdr:row>73</xdr:row>
      <xdr:rowOff>76612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93139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定管理者制度の導入や学校給食調理業務の委託化などに伴う職員定数の見直しなどを進めてきたことや新型コロナウイルスワクチンの接種に係る経費の減などにより、人件費、物件費は東京都平均を下回る状況となっている。また、扶助費については、電力・ガス・食料品等価格高騰に係る給付金の給付事業費の増などを反映して増となっている。補助費等については、コミュニティ・センターの運営を住民協議会が行うなど、市民・ＮＰＯ法人・事業者等との協働を推進しており平均を上回る傾向にある中、令和５年度は、令和４年度の地域応援商品券の発行や物価高騰対策における子育て応援給付金の給付の終了などにより前年度比では減となった。普通建設事業費については、福祉</a:t>
          </a:r>
          <a:r>
            <a:rPr kumimoji="1" lang="en-US" altLang="ja-JP" sz="1300">
              <a:latin typeface="ＭＳ Ｐゴシック" panose="020B0600070205080204" pitchFamily="50" charset="-128"/>
              <a:ea typeface="ＭＳ Ｐゴシック" panose="020B0600070205080204" pitchFamily="50" charset="-128"/>
            </a:rPr>
            <a:t>Labo</a:t>
          </a:r>
          <a:r>
            <a:rPr kumimoji="1" lang="ja-JP" altLang="en-US" sz="1300">
              <a:latin typeface="ＭＳ Ｐゴシック" panose="020B0600070205080204" pitchFamily="50" charset="-128"/>
              <a:ea typeface="ＭＳ Ｐゴシック" panose="020B0600070205080204" pitchFamily="50" charset="-128"/>
            </a:rPr>
            <a:t>どんぐり山の施設整備や三鷹産業プラザ１期棟の購入などにより増となった。さらに、都市の更新期を迎えており、今後は予防保全に係る費用の増加が見込まれている。　なお、公債費については、全国・類似団体の平均を下回る状況を継続している。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東京都三鷹市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189,959
185,627
16.42
80,123,704
77,714,088
2,266,872
43,836,113
25,256,352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126898</xdr:rowOff>
    </xdr:from>
    <xdr:to>
      <xdr:col>24</xdr:col>
      <xdr:colOff>63500</xdr:colOff>
      <xdr:row>33</xdr:row>
      <xdr:rowOff>6655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13298"/>
          <a:ext cx="8382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6655</xdr:rowOff>
    </xdr:from>
    <xdr:to>
      <xdr:col>19</xdr:col>
      <xdr:colOff>177800</xdr:colOff>
      <xdr:row>33</xdr:row>
      <xdr:rowOff>54204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64505"/>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11227</xdr:rowOff>
    </xdr:from>
    <xdr:to>
      <xdr:col>15</xdr:col>
      <xdr:colOff>50800</xdr:colOff>
      <xdr:row>33</xdr:row>
      <xdr:rowOff>54204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69077"/>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147015</xdr:rowOff>
    </xdr:from>
    <xdr:to>
      <xdr:col>10</xdr:col>
      <xdr:colOff>114300</xdr:colOff>
      <xdr:row>33</xdr:row>
      <xdr:rowOff>11227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33415"/>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71526</xdr:rowOff>
    </xdr:from>
    <xdr:to>
      <xdr:col>10</xdr:col>
      <xdr:colOff>165100</xdr:colOff>
      <xdr:row>35</xdr:row>
      <xdr:rowOff>1676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164253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161595</xdr:rowOff>
    </xdr:from>
    <xdr:to>
      <xdr:col>6</xdr:col>
      <xdr:colOff>38100</xdr:colOff>
      <xdr:row>34</xdr:row>
      <xdr:rowOff>91745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1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82872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76098</xdr:rowOff>
    </xdr:from>
    <xdr:to>
      <xdr:col>24</xdr:col>
      <xdr:colOff>114300</xdr:colOff>
      <xdr:row>33</xdr:row>
      <xdr:rowOff>6248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98975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127305</xdr:rowOff>
    </xdr:from>
    <xdr:to>
      <xdr:col>20</xdr:col>
      <xdr:colOff>38100</xdr:colOff>
      <xdr:row>33</xdr:row>
      <xdr:rowOff>57455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73982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8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3404</xdr:rowOff>
    </xdr:from>
    <xdr:to>
      <xdr:col>15</xdr:col>
      <xdr:colOff>101600</xdr:colOff>
      <xdr:row>33</xdr:row>
      <xdr:rowOff>105004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121531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131877</xdr:rowOff>
    </xdr:from>
    <xdr:to>
      <xdr:col>10</xdr:col>
      <xdr:colOff>165100</xdr:colOff>
      <xdr:row>33</xdr:row>
      <xdr:rowOff>62027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78554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96215</xdr:rowOff>
    </xdr:from>
    <xdr:to>
      <xdr:col>6</xdr:col>
      <xdr:colOff>38100</xdr:colOff>
      <xdr:row>33</xdr:row>
      <xdr:rowOff>26365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42892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76797</xdr:rowOff>
    </xdr:from>
    <xdr:to>
      <xdr:col>24</xdr:col>
      <xdr:colOff>62865</xdr:colOff>
      <xdr:row>58</xdr:row>
      <xdr:rowOff>98009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506547"/>
          <a:ext cx="1270" cy="53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101836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98009</xdr:rowOff>
    </xdr:from>
    <xdr:to>
      <xdr:col>24</xdr:col>
      <xdr:colOff>152400</xdr:colOff>
      <xdr:row>58</xdr:row>
      <xdr:rowOff>98009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42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23474</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28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76797</xdr:rowOff>
    </xdr:from>
    <xdr:to>
      <xdr:col>24</xdr:col>
      <xdr:colOff>152400</xdr:colOff>
      <xdr:row>55</xdr:row>
      <xdr:rowOff>76797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506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15560</xdr:rowOff>
    </xdr:from>
    <xdr:to>
      <xdr:col>24</xdr:col>
      <xdr:colOff>63500</xdr:colOff>
      <xdr:row>57</xdr:row>
      <xdr:rowOff>28467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8210"/>
          <a:ext cx="838200" cy="1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166902</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68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17025</xdr:rowOff>
    </xdr:from>
    <xdr:to>
      <xdr:col>24</xdr:col>
      <xdr:colOff>114300</xdr:colOff>
      <xdr:row>57</xdr:row>
      <xdr:rowOff>118625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10370</xdr:rowOff>
    </xdr:from>
    <xdr:to>
      <xdr:col>19</xdr:col>
      <xdr:colOff>177800</xdr:colOff>
      <xdr:row>57</xdr:row>
      <xdr:rowOff>15560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83020"/>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167548</xdr:rowOff>
    </xdr:from>
    <xdr:to>
      <xdr:col>20</xdr:col>
      <xdr:colOff>38100</xdr:colOff>
      <xdr:row>57</xdr:row>
      <xdr:rowOff>97698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88825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143139</xdr:rowOff>
    </xdr:from>
    <xdr:to>
      <xdr:col>15</xdr:col>
      <xdr:colOff>50800</xdr:colOff>
      <xdr:row>57</xdr:row>
      <xdr:rowOff>10370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887089"/>
          <a:ext cx="889000" cy="89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152060</xdr:rowOff>
    </xdr:from>
    <xdr:to>
      <xdr:col>15</xdr:col>
      <xdr:colOff>101600</xdr:colOff>
      <xdr:row>57</xdr:row>
      <xdr:rowOff>82210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5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143139</xdr:rowOff>
    </xdr:from>
    <xdr:to>
      <xdr:col>10</xdr:col>
      <xdr:colOff>114300</xdr:colOff>
      <xdr:row>57</xdr:row>
      <xdr:rowOff>53480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887089"/>
          <a:ext cx="889000" cy="93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7671</xdr:rowOff>
    </xdr:from>
    <xdr:to>
      <xdr:col>10</xdr:col>
      <xdr:colOff>165100</xdr:colOff>
      <xdr:row>50</xdr:row>
      <xdr:rowOff>109271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5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125798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3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147231</xdr:rowOff>
    </xdr:from>
    <xdr:to>
      <xdr:col>6</xdr:col>
      <xdr:colOff>38100</xdr:colOff>
      <xdr:row>56</xdr:row>
      <xdr:rowOff>77381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57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93908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149117</xdr:rowOff>
    </xdr:from>
    <xdr:to>
      <xdr:col>24</xdr:col>
      <xdr:colOff>114300</xdr:colOff>
      <xdr:row>57</xdr:row>
      <xdr:rowOff>79267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544</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136210</xdr:rowOff>
    </xdr:from>
    <xdr:to>
      <xdr:col>20</xdr:col>
      <xdr:colOff>38100</xdr:colOff>
      <xdr:row>57</xdr:row>
      <xdr:rowOff>66360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82887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1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131020</xdr:rowOff>
    </xdr:from>
    <xdr:to>
      <xdr:col>15</xdr:col>
      <xdr:colOff>101600</xdr:colOff>
      <xdr:row>57</xdr:row>
      <xdr:rowOff>61170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77697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5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92339</xdr:rowOff>
    </xdr:from>
    <xdr:to>
      <xdr:col>10</xdr:col>
      <xdr:colOff>165100</xdr:colOff>
      <xdr:row>52</xdr:row>
      <xdr:rowOff>22489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8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13616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92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2680</xdr:rowOff>
    </xdr:from>
    <xdr:to>
      <xdr:col>6</xdr:col>
      <xdr:colOff>38100</xdr:colOff>
      <xdr:row>57</xdr:row>
      <xdr:rowOff>104280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95407</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17818</xdr:rowOff>
    </xdr:from>
    <xdr:to>
      <xdr:col>24</xdr:col>
      <xdr:colOff>63500</xdr:colOff>
      <xdr:row>74</xdr:row>
      <xdr:rowOff>131673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05118"/>
          <a:ext cx="838200" cy="1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27495</xdr:rowOff>
    </xdr:from>
    <xdr:to>
      <xdr:col>19</xdr:col>
      <xdr:colOff>177800</xdr:colOff>
      <xdr:row>74</xdr:row>
      <xdr:rowOff>131673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14795"/>
          <a:ext cx="889000" cy="10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27495</xdr:rowOff>
    </xdr:from>
    <xdr:to>
      <xdr:col>15</xdr:col>
      <xdr:colOff>50800</xdr:colOff>
      <xdr:row>76</xdr:row>
      <xdr:rowOff>22961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14795"/>
          <a:ext cx="889000" cy="3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142456</xdr:rowOff>
    </xdr:from>
    <xdr:to>
      <xdr:col>10</xdr:col>
      <xdr:colOff>114300</xdr:colOff>
      <xdr:row>76</xdr:row>
      <xdr:rowOff>22961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01206"/>
          <a:ext cx="889000" cy="5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76188</xdr:rowOff>
    </xdr:from>
    <xdr:to>
      <xdr:col>10</xdr:col>
      <xdr:colOff>165100</xdr:colOff>
      <xdr:row>76</xdr:row>
      <xdr:rowOff>6338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22865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1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118834</xdr:rowOff>
    </xdr:from>
    <xdr:to>
      <xdr:col>6</xdr:col>
      <xdr:colOff>38100</xdr:colOff>
      <xdr:row>76</xdr:row>
      <xdr:rowOff>48983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29775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40112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138468</xdr:rowOff>
    </xdr:from>
    <xdr:to>
      <xdr:col>24</xdr:col>
      <xdr:colOff>114300</xdr:colOff>
      <xdr:row>74</xdr:row>
      <xdr:rowOff>68618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161345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0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80873</xdr:rowOff>
    </xdr:from>
    <xdr:to>
      <xdr:col>20</xdr:col>
      <xdr:colOff>38100</xdr:colOff>
      <xdr:row>75</xdr:row>
      <xdr:rowOff>11023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27550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148145</xdr:rowOff>
    </xdr:from>
    <xdr:to>
      <xdr:col>15</xdr:col>
      <xdr:colOff>101600</xdr:colOff>
      <xdr:row>74</xdr:row>
      <xdr:rowOff>78295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94822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3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143611</xdr:rowOff>
    </xdr:from>
    <xdr:to>
      <xdr:col>10</xdr:col>
      <xdr:colOff>165100</xdr:colOff>
      <xdr:row>76</xdr:row>
      <xdr:rowOff>73761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64888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91656</xdr:rowOff>
    </xdr:from>
    <xdr:to>
      <xdr:col>6</xdr:col>
      <xdr:colOff>38100</xdr:colOff>
      <xdr:row>76</xdr:row>
      <xdr:rowOff>21806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38333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144664</xdr:rowOff>
    </xdr:from>
    <xdr:to>
      <xdr:col>24</xdr:col>
      <xdr:colOff>63500</xdr:colOff>
      <xdr:row>98</xdr:row>
      <xdr:rowOff>96887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75314"/>
          <a:ext cx="8382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52701</xdr:rowOff>
    </xdr:from>
    <xdr:to>
      <xdr:col>19</xdr:col>
      <xdr:colOff>177800</xdr:colOff>
      <xdr:row>97</xdr:row>
      <xdr:rowOff>144664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83351"/>
          <a:ext cx="889000" cy="9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52701</xdr:rowOff>
    </xdr:from>
    <xdr:to>
      <xdr:col>15</xdr:col>
      <xdr:colOff>50800</xdr:colOff>
      <xdr:row>99</xdr:row>
      <xdr:rowOff>65308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83351"/>
          <a:ext cx="889000" cy="35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65308</xdr:rowOff>
    </xdr:from>
    <xdr:to>
      <xdr:col>10</xdr:col>
      <xdr:colOff>114300</xdr:colOff>
      <xdr:row>99</xdr:row>
      <xdr:rowOff>128434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38858"/>
          <a:ext cx="889000" cy="6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153496</xdr:rowOff>
    </xdr:from>
    <xdr:to>
      <xdr:col>10</xdr:col>
      <xdr:colOff>165100</xdr:colOff>
      <xdr:row>98</xdr:row>
      <xdr:rowOff>83646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100173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43083</xdr:rowOff>
    </xdr:from>
    <xdr:to>
      <xdr:col>6</xdr:col>
      <xdr:colOff>38100</xdr:colOff>
      <xdr:row>98</xdr:row>
      <xdr:rowOff>144683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161210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46087</xdr:rowOff>
    </xdr:from>
    <xdr:to>
      <xdr:col>24</xdr:col>
      <xdr:colOff>114300</xdr:colOff>
      <xdr:row>98</xdr:row>
      <xdr:rowOff>147687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4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132464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6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93864</xdr:rowOff>
    </xdr:from>
    <xdr:to>
      <xdr:col>20</xdr:col>
      <xdr:colOff>38100</xdr:colOff>
      <xdr:row>98</xdr:row>
      <xdr:rowOff>24014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15141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1901</xdr:rowOff>
    </xdr:from>
    <xdr:to>
      <xdr:col>15</xdr:col>
      <xdr:colOff>101600</xdr:colOff>
      <xdr:row>97</xdr:row>
      <xdr:rowOff>103501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94628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2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14508</xdr:rowOff>
    </xdr:from>
    <xdr:to>
      <xdr:col>10</xdr:col>
      <xdr:colOff>165100</xdr:colOff>
      <xdr:row>99</xdr:row>
      <xdr:rowOff>116108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107235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77634</xdr:rowOff>
    </xdr:from>
    <xdr:to>
      <xdr:col>6</xdr:col>
      <xdr:colOff>38100</xdr:colOff>
      <xdr:row>100</xdr:row>
      <xdr:rowOff>7784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5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170361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4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122936</xdr:rowOff>
    </xdr:from>
    <xdr:to>
      <xdr:col>55</xdr:col>
      <xdr:colOff>0</xdr:colOff>
      <xdr:row>37</xdr:row>
      <xdr:rowOff>133985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66586"/>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98933</xdr:rowOff>
    </xdr:from>
    <xdr:to>
      <xdr:col>50</xdr:col>
      <xdr:colOff>114300</xdr:colOff>
      <xdr:row>37</xdr:row>
      <xdr:rowOff>133985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42583"/>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98933</xdr:rowOff>
    </xdr:from>
    <xdr:to>
      <xdr:col>45</xdr:col>
      <xdr:colOff>177800</xdr:colOff>
      <xdr:row>37</xdr:row>
      <xdr:rowOff>103505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4258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69215</xdr:rowOff>
    </xdr:from>
    <xdr:to>
      <xdr:col>41</xdr:col>
      <xdr:colOff>50800</xdr:colOff>
      <xdr:row>37</xdr:row>
      <xdr:rowOff>103505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12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86614</xdr:rowOff>
    </xdr:from>
    <xdr:to>
      <xdr:col>41</xdr:col>
      <xdr:colOff>101600</xdr:colOff>
      <xdr:row>38</xdr:row>
      <xdr:rowOff>16764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7891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78994</xdr:rowOff>
    </xdr:from>
    <xdr:to>
      <xdr:col>36</xdr:col>
      <xdr:colOff>165100</xdr:colOff>
      <xdr:row>38</xdr:row>
      <xdr:rowOff>9144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72136</xdr:rowOff>
    </xdr:from>
    <xdr:to>
      <xdr:col>55</xdr:col>
      <xdr:colOff>50800</xdr:colOff>
      <xdr:row>38</xdr:row>
      <xdr:rowOff>2286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50563</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9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83185</xdr:rowOff>
    </xdr:from>
    <xdr:to>
      <xdr:col>50</xdr:col>
      <xdr:colOff>165100</xdr:colOff>
      <xdr:row>38</xdr:row>
      <xdr:rowOff>13335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4462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1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48133</xdr:rowOff>
    </xdr:from>
    <xdr:to>
      <xdr:col>46</xdr:col>
      <xdr:colOff>38100</xdr:colOff>
      <xdr:row>37</xdr:row>
      <xdr:rowOff>149733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140860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4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52705</xdr:rowOff>
    </xdr:from>
    <xdr:to>
      <xdr:col>41</xdr:col>
      <xdr:colOff>101600</xdr:colOff>
      <xdr:row>37</xdr:row>
      <xdr:rowOff>154305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9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18415</xdr:rowOff>
    </xdr:from>
    <xdr:to>
      <xdr:col>36</xdr:col>
      <xdr:colOff>165100</xdr:colOff>
      <xdr:row>37</xdr:row>
      <xdr:rowOff>120015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136542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137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122327</xdr:rowOff>
    </xdr:from>
    <xdr:to>
      <xdr:col>55</xdr:col>
      <xdr:colOff>0</xdr:colOff>
      <xdr:row>58</xdr:row>
      <xdr:rowOff>143739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66427"/>
          <a:ext cx="8382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143739</xdr:rowOff>
    </xdr:from>
    <xdr:to>
      <xdr:col>50</xdr:col>
      <xdr:colOff>114300</xdr:colOff>
      <xdr:row>58</xdr:row>
      <xdr:rowOff>147320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783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147320</xdr:rowOff>
    </xdr:from>
    <xdr:to>
      <xdr:col>45</xdr:col>
      <xdr:colOff>177800</xdr:colOff>
      <xdr:row>58</xdr:row>
      <xdr:rowOff>161798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14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139929</xdr:rowOff>
    </xdr:from>
    <xdr:to>
      <xdr:col>41</xdr:col>
      <xdr:colOff>50800</xdr:colOff>
      <xdr:row>58</xdr:row>
      <xdr:rowOff>161798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84029"/>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12929</xdr:rowOff>
    </xdr:from>
    <xdr:to>
      <xdr:col>41</xdr:col>
      <xdr:colOff>101600</xdr:colOff>
      <xdr:row>54</xdr:row>
      <xdr:rowOff>114529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27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131056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0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164033</xdr:rowOff>
    </xdr:from>
    <xdr:to>
      <xdr:col>36</xdr:col>
      <xdr:colOff>165100</xdr:colOff>
      <xdr:row>53</xdr:row>
      <xdr:rowOff>94183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07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110710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85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71527</xdr:rowOff>
    </xdr:from>
    <xdr:to>
      <xdr:col>55</xdr:col>
      <xdr:colOff>50800</xdr:colOff>
      <xdr:row>59</xdr:row>
      <xdr:rowOff>1677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157904</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3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92939</xdr:rowOff>
    </xdr:from>
    <xdr:to>
      <xdr:col>50</xdr:col>
      <xdr:colOff>165100</xdr:colOff>
      <xdr:row>59</xdr:row>
      <xdr:rowOff>23089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14216</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2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17797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33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110998</xdr:rowOff>
    </xdr:from>
    <xdr:to>
      <xdr:col>41</xdr:col>
      <xdr:colOff>101600</xdr:colOff>
      <xdr:row>59</xdr:row>
      <xdr:rowOff>41148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32275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4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89129</xdr:rowOff>
    </xdr:from>
    <xdr:to>
      <xdr:col>36</xdr:col>
      <xdr:colOff>165100</xdr:colOff>
      <xdr:row>59</xdr:row>
      <xdr:rowOff>19279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10406</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25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66731</xdr:rowOff>
    </xdr:from>
    <xdr:to>
      <xdr:col>55</xdr:col>
      <xdr:colOff>0</xdr:colOff>
      <xdr:row>77</xdr:row>
      <xdr:rowOff>146010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68381"/>
          <a:ext cx="838200" cy="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66731</xdr:rowOff>
    </xdr:from>
    <xdr:to>
      <xdr:col>50</xdr:col>
      <xdr:colOff>114300</xdr:colOff>
      <xdr:row>77</xdr:row>
      <xdr:rowOff>169830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6838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133207</xdr:rowOff>
    </xdr:from>
    <xdr:to>
      <xdr:col>45</xdr:col>
      <xdr:colOff>177800</xdr:colOff>
      <xdr:row>77</xdr:row>
      <xdr:rowOff>169830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63407"/>
          <a:ext cx="889000" cy="208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133207</xdr:rowOff>
    </xdr:from>
    <xdr:to>
      <xdr:col>41</xdr:col>
      <xdr:colOff>50800</xdr:colOff>
      <xdr:row>78</xdr:row>
      <xdr:rowOff>15753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63407"/>
          <a:ext cx="889000" cy="22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145455</xdr:rowOff>
    </xdr:from>
    <xdr:to>
      <xdr:col>41</xdr:col>
      <xdr:colOff>101600</xdr:colOff>
      <xdr:row>72</xdr:row>
      <xdr:rowOff>75605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92132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89449</xdr:rowOff>
    </xdr:from>
    <xdr:to>
      <xdr:col>36</xdr:col>
      <xdr:colOff>165100</xdr:colOff>
      <xdr:row>75</xdr:row>
      <xdr:rowOff>19599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77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36126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55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95210</xdr:rowOff>
    </xdr:from>
    <xdr:to>
      <xdr:col>55</xdr:col>
      <xdr:colOff>50800</xdr:colOff>
      <xdr:row>78</xdr:row>
      <xdr:rowOff>25360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10137</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1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15931</xdr:rowOff>
    </xdr:from>
    <xdr:to>
      <xdr:col>50</xdr:col>
      <xdr:colOff>165100</xdr:colOff>
      <xdr:row>77</xdr:row>
      <xdr:rowOff>117531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1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108658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1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119030</xdr:rowOff>
    </xdr:from>
    <xdr:to>
      <xdr:col>46</xdr:col>
      <xdr:colOff>38100</xdr:colOff>
      <xdr:row>78</xdr:row>
      <xdr:rowOff>49180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40307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82407</xdr:rowOff>
    </xdr:from>
    <xdr:to>
      <xdr:col>41</xdr:col>
      <xdr:colOff>101600</xdr:colOff>
      <xdr:row>77</xdr:row>
      <xdr:rowOff>12557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3684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2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136403</xdr:rowOff>
    </xdr:from>
    <xdr:to>
      <xdr:col>36</xdr:col>
      <xdr:colOff>165100</xdr:colOff>
      <xdr:row>78</xdr:row>
      <xdr:rowOff>66553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57680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3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89767</xdr:rowOff>
    </xdr:from>
    <xdr:to>
      <xdr:col>55</xdr:col>
      <xdr:colOff>0</xdr:colOff>
      <xdr:row>98</xdr:row>
      <xdr:rowOff>107011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91867"/>
          <a:ext cx="8382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42349</xdr:rowOff>
    </xdr:from>
    <xdr:to>
      <xdr:col>50</xdr:col>
      <xdr:colOff>114300</xdr:colOff>
      <xdr:row>98</xdr:row>
      <xdr:rowOff>107011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44449"/>
          <a:ext cx="889000" cy="6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42349</xdr:rowOff>
    </xdr:from>
    <xdr:to>
      <xdr:col>45</xdr:col>
      <xdr:colOff>177800</xdr:colOff>
      <xdr:row>98</xdr:row>
      <xdr:rowOff>79056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44449"/>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44864</xdr:rowOff>
    </xdr:from>
    <xdr:to>
      <xdr:col>41</xdr:col>
      <xdr:colOff>50800</xdr:colOff>
      <xdr:row>98</xdr:row>
      <xdr:rowOff>79056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675514"/>
          <a:ext cx="889000" cy="20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158623</xdr:rowOff>
    </xdr:from>
    <xdr:to>
      <xdr:col>41</xdr:col>
      <xdr:colOff>101600</xdr:colOff>
      <xdr:row>95</xdr:row>
      <xdr:rowOff>88773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27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105300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05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19732</xdr:rowOff>
    </xdr:from>
    <xdr:to>
      <xdr:col>36</xdr:col>
      <xdr:colOff>165100</xdr:colOff>
      <xdr:row>94</xdr:row>
      <xdr:rowOff>121332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13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137859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59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38967</xdr:rowOff>
    </xdr:from>
    <xdr:to>
      <xdr:col>55</xdr:col>
      <xdr:colOff>50800</xdr:colOff>
      <xdr:row>98</xdr:row>
      <xdr:rowOff>140567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4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17394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1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56211</xdr:rowOff>
    </xdr:from>
    <xdr:to>
      <xdr:col>50</xdr:col>
      <xdr:colOff>165100</xdr:colOff>
      <xdr:row>98</xdr:row>
      <xdr:rowOff>157811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148938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162999</xdr:rowOff>
    </xdr:from>
    <xdr:to>
      <xdr:col>46</xdr:col>
      <xdr:colOff>38100</xdr:colOff>
      <xdr:row>98</xdr:row>
      <xdr:rowOff>93149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84276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28256</xdr:rowOff>
    </xdr:from>
    <xdr:to>
      <xdr:col>41</xdr:col>
      <xdr:colOff>101600</xdr:colOff>
      <xdr:row>98</xdr:row>
      <xdr:rowOff>129856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120983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2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165514</xdr:rowOff>
    </xdr:from>
    <xdr:to>
      <xdr:col>36</xdr:col>
      <xdr:colOff>165100</xdr:colOff>
      <xdr:row>97</xdr:row>
      <xdr:rowOff>95664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2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86791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144089</xdr:rowOff>
    </xdr:from>
    <xdr:to>
      <xdr:col>85</xdr:col>
      <xdr:colOff>127000</xdr:colOff>
      <xdr:row>37</xdr:row>
      <xdr:rowOff>154513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87739"/>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106142</xdr:rowOff>
    </xdr:from>
    <xdr:to>
      <xdr:col>81</xdr:col>
      <xdr:colOff>50800</xdr:colOff>
      <xdr:row>37</xdr:row>
      <xdr:rowOff>144089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449792"/>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106142</xdr:rowOff>
    </xdr:from>
    <xdr:to>
      <xdr:col>76</xdr:col>
      <xdr:colOff>114300</xdr:colOff>
      <xdr:row>37</xdr:row>
      <xdr:rowOff>141072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449792"/>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141072</xdr:rowOff>
    </xdr:from>
    <xdr:to>
      <xdr:col>71</xdr:col>
      <xdr:colOff>177800</xdr:colOff>
      <xdr:row>37</xdr:row>
      <xdr:rowOff>158811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8472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27361</xdr:rowOff>
    </xdr:from>
    <xdr:to>
      <xdr:col>72</xdr:col>
      <xdr:colOff>38100</xdr:colOff>
      <xdr:row>36</xdr:row>
      <xdr:rowOff>128961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145488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7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79756</xdr:rowOff>
    </xdr:from>
    <xdr:to>
      <xdr:col>67</xdr:col>
      <xdr:colOff>101600</xdr:colOff>
      <xdr:row>37</xdr:row>
      <xdr:rowOff>9906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26433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103713</xdr:rowOff>
    </xdr:from>
    <xdr:to>
      <xdr:col>85</xdr:col>
      <xdr:colOff>177800</xdr:colOff>
      <xdr:row>38</xdr:row>
      <xdr:rowOff>33863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82140</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93289</xdr:rowOff>
    </xdr:from>
    <xdr:to>
      <xdr:col>81</xdr:col>
      <xdr:colOff>101600</xdr:colOff>
      <xdr:row>38</xdr:row>
      <xdr:rowOff>23439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3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2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55342</xdr:rowOff>
    </xdr:from>
    <xdr:to>
      <xdr:col>76</xdr:col>
      <xdr:colOff>165100</xdr:colOff>
      <xdr:row>37</xdr:row>
      <xdr:rowOff>156942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148069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90272</xdr:rowOff>
    </xdr:from>
    <xdr:to>
      <xdr:col>72</xdr:col>
      <xdr:colOff>38100</xdr:colOff>
      <xdr:row>38</xdr:row>
      <xdr:rowOff>20422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108011</xdr:rowOff>
    </xdr:from>
    <xdr:to>
      <xdr:col>67</xdr:col>
      <xdr:colOff>101600</xdr:colOff>
      <xdr:row>38</xdr:row>
      <xdr:rowOff>38160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29288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161798</xdr:rowOff>
    </xdr:from>
    <xdr:to>
      <xdr:col>85</xdr:col>
      <xdr:colOff>127000</xdr:colOff>
      <xdr:row>56</xdr:row>
      <xdr:rowOff>71501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91548"/>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71501</xdr:rowOff>
    </xdr:from>
    <xdr:to>
      <xdr:col>81</xdr:col>
      <xdr:colOff>50800</xdr:colOff>
      <xdr:row>56</xdr:row>
      <xdr:rowOff>153073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72701"/>
          <a:ext cx="889000" cy="8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119983</xdr:rowOff>
    </xdr:from>
    <xdr:to>
      <xdr:col>76</xdr:col>
      <xdr:colOff>114300</xdr:colOff>
      <xdr:row>56</xdr:row>
      <xdr:rowOff>153073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1183"/>
          <a:ext cx="889000" cy="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119983</xdr:rowOff>
    </xdr:from>
    <xdr:to>
      <xdr:col>71</xdr:col>
      <xdr:colOff>177800</xdr:colOff>
      <xdr:row>56</xdr:row>
      <xdr:rowOff>133052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1183"/>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136449</xdr:rowOff>
    </xdr:from>
    <xdr:to>
      <xdr:col>72</xdr:col>
      <xdr:colOff>38100</xdr:colOff>
      <xdr:row>56</xdr:row>
      <xdr:rowOff>66599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83126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161937</xdr:rowOff>
    </xdr:from>
    <xdr:to>
      <xdr:col>67</xdr:col>
      <xdr:colOff>101600</xdr:colOff>
      <xdr:row>56</xdr:row>
      <xdr:rowOff>92087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108614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110998</xdr:rowOff>
    </xdr:from>
    <xdr:to>
      <xdr:col>85</xdr:col>
      <xdr:colOff>177800</xdr:colOff>
      <xdr:row>56</xdr:row>
      <xdr:rowOff>41148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133875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20701</xdr:rowOff>
    </xdr:from>
    <xdr:to>
      <xdr:col>81</xdr:col>
      <xdr:colOff>101600</xdr:colOff>
      <xdr:row>56</xdr:row>
      <xdr:rowOff>122301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113428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1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102273</xdr:rowOff>
    </xdr:from>
    <xdr:to>
      <xdr:col>76</xdr:col>
      <xdr:colOff>165100</xdr:colOff>
      <xdr:row>57</xdr:row>
      <xdr:rowOff>32423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23550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69183</xdr:rowOff>
    </xdr:from>
    <xdr:to>
      <xdr:col>72</xdr:col>
      <xdr:colOff>38100</xdr:colOff>
      <xdr:row>56</xdr:row>
      <xdr:rowOff>170783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161910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76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82252</xdr:rowOff>
    </xdr:from>
    <xdr:to>
      <xdr:col>67</xdr:col>
      <xdr:colOff>101600</xdr:colOff>
      <xdr:row>57</xdr:row>
      <xdr:rowOff>12402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8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7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68377</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270027"/>
          <a:ext cx="889000" cy="2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68377</xdr:rowOff>
    </xdr:from>
    <xdr:to>
      <xdr:col>71</xdr:col>
      <xdr:colOff>177800</xdr:colOff>
      <xdr:row>78</xdr:row>
      <xdr:rowOff>128727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270027"/>
          <a:ext cx="889000" cy="2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75642</xdr:rowOff>
    </xdr:from>
    <xdr:to>
      <xdr:col>72</xdr:col>
      <xdr:colOff>38100</xdr:colOff>
      <xdr:row>78</xdr:row>
      <xdr:rowOff>5792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168369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370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103760</xdr:rowOff>
    </xdr:from>
    <xdr:to>
      <xdr:col>67</xdr:col>
      <xdr:colOff>101600</xdr:colOff>
      <xdr:row>78</xdr:row>
      <xdr:rowOff>33910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50437</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08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17577</xdr:rowOff>
    </xdr:from>
    <xdr:to>
      <xdr:col>72</xdr:col>
      <xdr:colOff>38100</xdr:colOff>
      <xdr:row>77</xdr:row>
      <xdr:rowOff>119177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2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135704</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99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77927</xdr:rowOff>
    </xdr:from>
    <xdr:to>
      <xdr:col>67</xdr:col>
      <xdr:colOff>101600</xdr:colOff>
      <xdr:row>79</xdr:row>
      <xdr:rowOff>8077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170654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543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153626</xdr:rowOff>
    </xdr:from>
    <xdr:to>
      <xdr:col>85</xdr:col>
      <xdr:colOff>127000</xdr:colOff>
      <xdr:row>97</xdr:row>
      <xdr:rowOff>13342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12826"/>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125146</xdr:rowOff>
    </xdr:from>
    <xdr:to>
      <xdr:col>81</xdr:col>
      <xdr:colOff>50800</xdr:colOff>
      <xdr:row>97</xdr:row>
      <xdr:rowOff>13342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584346"/>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125146</xdr:rowOff>
    </xdr:from>
    <xdr:to>
      <xdr:col>76</xdr:col>
      <xdr:colOff>114300</xdr:colOff>
      <xdr:row>97</xdr:row>
      <xdr:rowOff>14427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4346"/>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37364</xdr:rowOff>
    </xdr:from>
    <xdr:to>
      <xdr:col>71</xdr:col>
      <xdr:colOff>177800</xdr:colOff>
      <xdr:row>97</xdr:row>
      <xdr:rowOff>14427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96564"/>
          <a:ext cx="889000" cy="1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35161</xdr:rowOff>
    </xdr:from>
    <xdr:to>
      <xdr:col>72</xdr:col>
      <xdr:colOff>38100</xdr:colOff>
      <xdr:row>95</xdr:row>
      <xdr:rowOff>136761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153288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137973</xdr:rowOff>
    </xdr:from>
    <xdr:to>
      <xdr:col>67</xdr:col>
      <xdr:colOff>101600</xdr:colOff>
      <xdr:row>95</xdr:row>
      <xdr:rowOff>68123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5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84650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02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102826</xdr:rowOff>
    </xdr:from>
    <xdr:to>
      <xdr:col>85</xdr:col>
      <xdr:colOff>177800</xdr:colOff>
      <xdr:row>97</xdr:row>
      <xdr:rowOff>32976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81253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133992</xdr:rowOff>
    </xdr:from>
    <xdr:to>
      <xdr:col>81</xdr:col>
      <xdr:colOff>101600</xdr:colOff>
      <xdr:row>97</xdr:row>
      <xdr:rowOff>64142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74346</xdr:rowOff>
    </xdr:from>
    <xdr:to>
      <xdr:col>76</xdr:col>
      <xdr:colOff>165100</xdr:colOff>
      <xdr:row>97</xdr:row>
      <xdr:rowOff>4496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167073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135077</xdr:rowOff>
    </xdr:from>
    <xdr:to>
      <xdr:col>72</xdr:col>
      <xdr:colOff>38100</xdr:colOff>
      <xdr:row>97</xdr:row>
      <xdr:rowOff>65227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56354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6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158014</xdr:rowOff>
    </xdr:from>
    <xdr:to>
      <xdr:col>67</xdr:col>
      <xdr:colOff>101600</xdr:colOff>
      <xdr:row>96</xdr:row>
      <xdr:rowOff>88164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4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79291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3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29972</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373622"/>
          <a:ext cx="889000" cy="3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92710</xdr:rowOff>
    </xdr:from>
    <xdr:to>
      <xdr:col>98</xdr:col>
      <xdr:colOff>38100</xdr:colOff>
      <xdr:row>39</xdr:row>
      <xdr:rowOff>22860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13987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150622</xdr:rowOff>
    </xdr:from>
    <xdr:to>
      <xdr:col>98</xdr:col>
      <xdr:colOff>38100</xdr:colOff>
      <xdr:row>37</xdr:row>
      <xdr:rowOff>80772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97299</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60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電力・ガス・食料品等価格高騰に係る給付金の給付事業費や国民健康保険事業特別会計への繰出金の増などにより増となっている。衛生費は、新型コロナウイルスワクチン接種に係る経費の減などにより減となっている。商工費は、地域経済の活性化を図るための地域応援商品券事業が終了したことなどから減となっている。教育費は、小中学校給食費の公会計化による食材購入費の計上や給排水設備等の整備に係る事業費が増となったことなどから増となっている。公債費は三鷹中央防災公園・元気創造プラザ整備事業債の繰上償還を行ったことなどから増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比率は低い水準で推移しており、財政の健全性を維持している。令和５年度は、標準税収入額の増に伴い標準財政規模は増となったものの、実質収支も増となったことにより、実質収支比率は前年度とほぼ同値となった。なお、繰上償還を実施したことなどにより実質単年度収支比率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ポイント増加した。しかし、ふるさと納税の影響の拡大など、依然として厳しい財政運営となっていることから、今後も後年度の財政需要を見据えながら財政調整基金の残高確保に努めるとともに、行財政改革の推進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東京都三鷹市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算定開始から、すべての会計で赤字額は生じていないものの、多くの特別会計が一般会計からの繰入金で財政運営を行っているため、一般会計以外は１％未満で推移している。引き続き各会計の収支状況について的確に捕捉し、安定した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2" width="2.0898437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80123704</v>
      </c>
      <c r="BO4" s="436"/>
      <c r="BP4" s="436"/>
      <c r="BQ4" s="436"/>
      <c r="BR4" s="436"/>
      <c r="BS4" s="436"/>
      <c r="BT4" s="436"/>
      <c r="BU4" s="437"/>
      <c r="BV4" s="435">
        <v>78340533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5.2</v>
      </c>
      <c r="CU4" s="576"/>
      <c r="CV4" s="576"/>
      <c r="CW4" s="576"/>
      <c r="CX4" s="576"/>
      <c r="CY4" s="576"/>
      <c r="CZ4" s="576"/>
      <c r="DA4" s="577"/>
      <c r="DB4" s="575">
        <v>5.2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77714088</v>
      </c>
      <c r="BO5" s="407"/>
      <c r="BP5" s="407"/>
      <c r="BQ5" s="407"/>
      <c r="BR5" s="407"/>
      <c r="BS5" s="407"/>
      <c r="BT5" s="407"/>
      <c r="BU5" s="408"/>
      <c r="BV5" s="406">
        <v>76031947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89.4</v>
      </c>
      <c r="CU5" s="404"/>
      <c r="CV5" s="404"/>
      <c r="CW5" s="404"/>
      <c r="CX5" s="404"/>
      <c r="CY5" s="404"/>
      <c r="CZ5" s="404"/>
      <c r="DA5" s="405"/>
      <c r="DB5" s="403">
        <v>89.5</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2409616</v>
      </c>
      <c r="BO6" s="407"/>
      <c r="BP6" s="407"/>
      <c r="BQ6" s="407"/>
      <c r="BR6" s="407"/>
      <c r="BS6" s="407"/>
      <c r="BT6" s="407"/>
      <c r="BU6" s="408"/>
      <c r="BV6" s="406">
        <v>2308586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89.4</v>
      </c>
      <c r="CU6" s="550"/>
      <c r="CV6" s="550"/>
      <c r="CW6" s="550"/>
      <c r="CX6" s="550"/>
      <c r="CY6" s="550"/>
      <c r="CZ6" s="550"/>
      <c r="DA6" s="551"/>
      <c r="DB6" s="549">
        <v>89.5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142744</v>
      </c>
      <c r="BO7" s="407"/>
      <c r="BP7" s="407"/>
      <c r="BQ7" s="407"/>
      <c r="BR7" s="407"/>
      <c r="BS7" s="407"/>
      <c r="BT7" s="407"/>
      <c r="BU7" s="408"/>
      <c r="BV7" s="406">
        <v>112893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43836113</v>
      </c>
      <c r="CU7" s="407"/>
      <c r="CV7" s="407"/>
      <c r="CW7" s="407"/>
      <c r="CX7" s="407"/>
      <c r="CY7" s="407"/>
      <c r="CZ7" s="407"/>
      <c r="DA7" s="408"/>
      <c r="DB7" s="406">
        <v>42092713</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2266872</v>
      </c>
      <c r="BO8" s="407"/>
      <c r="BP8" s="407"/>
      <c r="BQ8" s="407"/>
      <c r="BR8" s="407"/>
      <c r="BS8" s="407"/>
      <c r="BT8" s="407"/>
      <c r="BU8" s="408"/>
      <c r="BV8" s="406">
        <v>2195693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1.1299999999999999</v>
      </c>
      <c r="CU8" s="510"/>
      <c r="CV8" s="510"/>
      <c r="CW8" s="510"/>
      <c r="CX8" s="510"/>
      <c r="CY8" s="510"/>
      <c r="CZ8" s="510"/>
      <c r="DA8" s="511"/>
      <c r="DB8" s="509">
        <v>1.1200000000000001</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195391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71179</v>
      </c>
      <c r="BO9" s="407"/>
      <c r="BP9" s="407"/>
      <c r="BQ9" s="407"/>
      <c r="BR9" s="407"/>
      <c r="BS9" s="407"/>
      <c r="BT9" s="407"/>
      <c r="BU9" s="408"/>
      <c r="BV9" s="406">
        <v>8178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7.6</v>
      </c>
      <c r="CU9" s="404"/>
      <c r="CV9" s="404"/>
      <c r="CW9" s="404"/>
      <c r="CX9" s="404"/>
      <c r="CY9" s="404"/>
      <c r="CZ9" s="404"/>
      <c r="DA9" s="405"/>
      <c r="DB9" s="403">
        <v>7.4</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186936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519983</v>
      </c>
      <c r="BO10" s="407"/>
      <c r="BP10" s="407"/>
      <c r="BQ10" s="407"/>
      <c r="BR10" s="407"/>
      <c r="BS10" s="407"/>
      <c r="BT10" s="407"/>
      <c r="BU10" s="408"/>
      <c r="BV10" s="406">
        <v>594944</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462960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189959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185627</v>
      </c>
      <c r="S13" s="494"/>
      <c r="T13" s="494"/>
      <c r="U13" s="494"/>
      <c r="V13" s="495"/>
      <c r="W13" s="496" t="s">
        <v>131</v>
      </c>
      <c r="X13" s="392"/>
      <c r="Y13" s="392"/>
      <c r="Z13" s="392"/>
      <c r="AA13" s="392"/>
      <c r="AB13" s="393"/>
      <c r="AC13" s="359">
        <v>629</v>
      </c>
      <c r="AD13" s="360"/>
      <c r="AE13" s="360"/>
      <c r="AF13" s="360"/>
      <c r="AG13" s="361"/>
      <c r="AH13" s="359">
        <v>645</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1054122</v>
      </c>
      <c r="BO13" s="407"/>
      <c r="BP13" s="407"/>
      <c r="BQ13" s="407"/>
      <c r="BR13" s="407"/>
      <c r="BS13" s="407"/>
      <c r="BT13" s="407"/>
      <c r="BU13" s="408"/>
      <c r="BV13" s="406">
        <v>603122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0.8</v>
      </c>
      <c r="CU13" s="404"/>
      <c r="CV13" s="404"/>
      <c r="CW13" s="404"/>
      <c r="CX13" s="404"/>
      <c r="CY13" s="404"/>
      <c r="CZ13" s="404"/>
      <c r="DA13" s="405"/>
      <c r="DB13" s="403">
        <v>1</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189916</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185939</v>
      </c>
      <c r="S15" s="494"/>
      <c r="T15" s="494"/>
      <c r="U15" s="494"/>
      <c r="V15" s="495"/>
      <c r="W15" s="496" t="s">
        <v>137</v>
      </c>
      <c r="X15" s="392"/>
      <c r="Y15" s="392"/>
      <c r="Z15" s="392"/>
      <c r="AA15" s="392"/>
      <c r="AB15" s="393"/>
      <c r="AC15" s="359">
        <v>10705</v>
      </c>
      <c r="AD15" s="360"/>
      <c r="AE15" s="360"/>
      <c r="AF15" s="360"/>
      <c r="AG15" s="361"/>
      <c r="AH15" s="359">
        <v>11060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33626099</v>
      </c>
      <c r="BO15" s="436"/>
      <c r="BP15" s="436"/>
      <c r="BQ15" s="436"/>
      <c r="BR15" s="436"/>
      <c r="BS15" s="436"/>
      <c r="BT15" s="436"/>
      <c r="BU15" s="437"/>
      <c r="BV15" s="435">
        <v>32298330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13.4</v>
      </c>
      <c r="AD16" s="487"/>
      <c r="AE16" s="487"/>
      <c r="AF16" s="487"/>
      <c r="AG16" s="488"/>
      <c r="AH16" s="486">
        <v>15.2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28729585</v>
      </c>
      <c r="BO16" s="407"/>
      <c r="BP16" s="407"/>
      <c r="BQ16" s="407"/>
      <c r="BR16" s="407"/>
      <c r="BS16" s="407"/>
      <c r="BT16" s="407"/>
      <c r="BU16" s="408"/>
      <c r="BV16" s="406">
        <v>28396399</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68675</v>
      </c>
      <c r="AD17" s="360"/>
      <c r="AE17" s="360"/>
      <c r="AF17" s="360"/>
      <c r="AG17" s="361"/>
      <c r="AH17" s="359">
        <v>61132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43836113</v>
      </c>
      <c r="BO17" s="407"/>
      <c r="BP17" s="407"/>
      <c r="BQ17" s="407"/>
      <c r="BR17" s="407"/>
      <c r="BS17" s="407"/>
      <c r="BT17" s="407"/>
      <c r="BU17" s="408"/>
      <c r="BV17" s="406">
        <v>42092713</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16.420000000000002</v>
      </c>
      <c r="M18" s="459"/>
      <c r="N18" s="459"/>
      <c r="O18" s="459"/>
      <c r="P18" s="459"/>
      <c r="Q18" s="459"/>
      <c r="R18" s="460"/>
      <c r="S18" s="460"/>
      <c r="T18" s="460"/>
      <c r="U18" s="460"/>
      <c r="V18" s="461"/>
      <c r="W18" s="477"/>
      <c r="X18" s="478"/>
      <c r="Y18" s="478"/>
      <c r="Z18" s="478"/>
      <c r="AA18" s="478"/>
      <c r="AB18" s="502"/>
      <c r="AC18" s="376">
        <v>85.8</v>
      </c>
      <c r="AD18" s="377"/>
      <c r="AE18" s="377"/>
      <c r="AF18" s="377"/>
      <c r="AG18" s="462"/>
      <c r="AH18" s="376">
        <v>83.9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39941050</v>
      </c>
      <c r="BO18" s="407"/>
      <c r="BP18" s="407"/>
      <c r="BQ18" s="407"/>
      <c r="BR18" s="407"/>
      <c r="BS18" s="407"/>
      <c r="BT18" s="407"/>
      <c r="BU18" s="408"/>
      <c r="BV18" s="406">
        <v>39158027</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11900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53049967</v>
      </c>
      <c r="BO19" s="407"/>
      <c r="BP19" s="407"/>
      <c r="BQ19" s="407"/>
      <c r="BR19" s="407"/>
      <c r="BS19" s="407"/>
      <c r="BT19" s="407"/>
      <c r="BU19" s="408"/>
      <c r="BV19" s="406">
        <v>50196647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96389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25256352</v>
      </c>
      <c r="BO22" s="436"/>
      <c r="BP22" s="436"/>
      <c r="BQ22" s="436"/>
      <c r="BR22" s="436"/>
      <c r="BS22" s="436"/>
      <c r="BT22" s="436"/>
      <c r="BU22" s="437"/>
      <c r="BV22" s="435">
        <v>28132615</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7597090</v>
      </c>
      <c r="BO23" s="407"/>
      <c r="BP23" s="407"/>
      <c r="BQ23" s="407"/>
      <c r="BR23" s="407"/>
      <c r="BS23" s="407"/>
      <c r="BT23" s="407"/>
      <c r="BU23" s="408"/>
      <c r="BV23" s="406">
        <v>8898073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10300</v>
      </c>
      <c r="R24" s="360"/>
      <c r="S24" s="360"/>
      <c r="T24" s="360"/>
      <c r="U24" s="360"/>
      <c r="V24" s="361"/>
      <c r="W24" s="449"/>
      <c r="X24" s="386"/>
      <c r="Y24" s="387"/>
      <c r="Z24" s="362" t="s">
        <v>162</v>
      </c>
      <c r="AA24" s="363"/>
      <c r="AB24" s="363"/>
      <c r="AC24" s="363"/>
      <c r="AD24" s="363"/>
      <c r="AE24" s="363"/>
      <c r="AF24" s="363"/>
      <c r="AG24" s="364"/>
      <c r="AH24" s="359">
        <v>973</v>
      </c>
      <c r="AI24" s="360"/>
      <c r="AJ24" s="360"/>
      <c r="AK24" s="360"/>
      <c r="AL24" s="361"/>
      <c r="AM24" s="359">
        <v>3069815</v>
      </c>
      <c r="AN24" s="360"/>
      <c r="AO24" s="360"/>
      <c r="AP24" s="360"/>
      <c r="AQ24" s="360"/>
      <c r="AR24" s="361"/>
      <c r="AS24" s="359">
        <v>3155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21839905</v>
      </c>
      <c r="BO24" s="407"/>
      <c r="BP24" s="407"/>
      <c r="BQ24" s="407"/>
      <c r="BR24" s="407"/>
      <c r="BS24" s="407"/>
      <c r="BT24" s="407"/>
      <c r="BU24" s="408"/>
      <c r="BV24" s="406">
        <v>24028858</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2</v>
      </c>
      <c r="M25" s="360"/>
      <c r="N25" s="360"/>
      <c r="O25" s="360"/>
      <c r="P25" s="361"/>
      <c r="Q25" s="359">
        <v>8700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10380079</v>
      </c>
      <c r="BO25" s="436"/>
      <c r="BP25" s="436"/>
      <c r="BQ25" s="436"/>
      <c r="BR25" s="436"/>
      <c r="BS25" s="436"/>
      <c r="BT25" s="436"/>
      <c r="BU25" s="437"/>
      <c r="BV25" s="435">
        <v>10723207</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8100</v>
      </c>
      <c r="R26" s="360"/>
      <c r="S26" s="360"/>
      <c r="T26" s="360"/>
      <c r="U26" s="360"/>
      <c r="V26" s="361"/>
      <c r="W26" s="449"/>
      <c r="X26" s="386"/>
      <c r="Y26" s="387"/>
      <c r="Z26" s="362" t="s">
        <v>168</v>
      </c>
      <c r="AA26" s="417"/>
      <c r="AB26" s="417"/>
      <c r="AC26" s="417"/>
      <c r="AD26" s="417"/>
      <c r="AE26" s="417"/>
      <c r="AF26" s="417"/>
      <c r="AG26" s="418"/>
      <c r="AH26" s="359">
        <v>51</v>
      </c>
      <c r="AI26" s="360"/>
      <c r="AJ26" s="360"/>
      <c r="AK26" s="360"/>
      <c r="AL26" s="361"/>
      <c r="AM26" s="359">
        <v>167637</v>
      </c>
      <c r="AN26" s="360"/>
      <c r="AO26" s="360"/>
      <c r="AP26" s="360"/>
      <c r="AQ26" s="360"/>
      <c r="AR26" s="361"/>
      <c r="AS26" s="359">
        <v>3287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6400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17699</v>
      </c>
      <c r="AN27" s="360"/>
      <c r="AO27" s="360"/>
      <c r="AP27" s="360"/>
      <c r="AQ27" s="360"/>
      <c r="AR27" s="361"/>
      <c r="AS27" s="359">
        <v>4425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5800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6678920</v>
      </c>
      <c r="BO28" s="436"/>
      <c r="BP28" s="436"/>
      <c r="BQ28" s="436"/>
      <c r="BR28" s="436"/>
      <c r="BS28" s="436"/>
      <c r="BT28" s="436"/>
      <c r="BU28" s="437"/>
      <c r="BV28" s="435">
        <v>6158937</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26</v>
      </c>
      <c r="M29" s="360"/>
      <c r="N29" s="360"/>
      <c r="O29" s="360"/>
      <c r="P29" s="361"/>
      <c r="Q29" s="359">
        <v>5500</v>
      </c>
      <c r="R29" s="360"/>
      <c r="S29" s="360"/>
      <c r="T29" s="360"/>
      <c r="U29" s="360"/>
      <c r="V29" s="361"/>
      <c r="W29" s="450"/>
      <c r="X29" s="451"/>
      <c r="Y29" s="452"/>
      <c r="Z29" s="362" t="s">
        <v>177</v>
      </c>
      <c r="AA29" s="363"/>
      <c r="AB29" s="363"/>
      <c r="AC29" s="363"/>
      <c r="AD29" s="363"/>
      <c r="AE29" s="363"/>
      <c r="AF29" s="363"/>
      <c r="AG29" s="364"/>
      <c r="AH29" s="359">
        <v>977</v>
      </c>
      <c r="AI29" s="360"/>
      <c r="AJ29" s="360"/>
      <c r="AK29" s="360"/>
      <c r="AL29" s="361"/>
      <c r="AM29" s="359">
        <v>3087514</v>
      </c>
      <c r="AN29" s="360"/>
      <c r="AO29" s="360"/>
      <c r="AP29" s="360"/>
      <c r="AQ29" s="360"/>
      <c r="AR29" s="361"/>
      <c r="AS29" s="359">
        <v>3160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13811922</v>
      </c>
      <c r="BO30" s="441"/>
      <c r="BP30" s="441"/>
      <c r="BQ30" s="441"/>
      <c r="BR30" s="441"/>
      <c r="BS30" s="441"/>
      <c r="BT30" s="441"/>
      <c r="BU30" s="442"/>
      <c r="BV30" s="440">
        <v>13123818</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IF('各会計、関係団体の財政状況及び健全化判断比率'!B32="","",'各会計、関係団体の財政状況及び健全化判断比率'!B32)</f>
        <v>下水道事業会計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ふじみ衛生組合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一般財団法人　三鷹市勤労者福祉サービスセンター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介護サービス事業特別会計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東京たま広域資源循環組合</v>
      </c>
      <c r="BZ35" s="355"/>
      <c r="CA35" s="355"/>
      <c r="CB35" s="355"/>
      <c r="CC35" s="355"/>
      <c r="CD35" s="355"/>
      <c r="CE35" s="355"/>
      <c r="CF35" s="355"/>
      <c r="CG35" s="355"/>
      <c r="CH35" s="355"/>
      <c r="CI35" s="355"/>
      <c r="CJ35" s="355"/>
      <c r="CK35" s="355"/>
      <c r="CL35" s="355"/>
      <c r="CM35" s="355"/>
      <c r="CN35" s="175"/>
      <c r="CO35" s="354">
        <f t="shared" ref="CO35:CO43" si="3">IF(CQ35="","",CO34+1)</f>
        <v>14</v>
      </c>
      <c r="CP35" s="354"/>
      <c r="CQ35" s="355" t="str">
        <f>IF('各会計、関係団体の財政状況及び健全化判断比率'!BS8="","",'各会計、関係団体の財政状況及び健全化判断比率'!BS8)</f>
        <v>公益財団法人　三鷹市スポーツと文化財団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東京市町村総合事務組合（一般会計）</v>
      </c>
      <c r="BZ36" s="355"/>
      <c r="CA36" s="355"/>
      <c r="CB36" s="355"/>
      <c r="CC36" s="355"/>
      <c r="CD36" s="355"/>
      <c r="CE36" s="355"/>
      <c r="CF36" s="355"/>
      <c r="CG36" s="355"/>
      <c r="CH36" s="355"/>
      <c r="CI36" s="355"/>
      <c r="CJ36" s="355"/>
      <c r="CK36" s="355"/>
      <c r="CL36" s="355"/>
      <c r="CM36" s="355"/>
      <c r="CN36" s="175"/>
      <c r="CO36" s="354">
        <f t="shared" si="3"/>
        <v>15</v>
      </c>
      <c r="CP36" s="354"/>
      <c r="CQ36" s="355" t="str">
        <f>IF('各会計、関係団体の財政状況及び健全化判断比率'!BS9="","",'各会計、関係団体の財政状況及び健全化判断比率'!BS9)</f>
        <v>公益財団法人　三鷹国際交流協会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東京市町村総合事務組合（交通災害共済事業特別会計）</v>
      </c>
      <c r="BZ37" s="355"/>
      <c r="CA37" s="355"/>
      <c r="CB37" s="355"/>
      <c r="CC37" s="355"/>
      <c r="CD37" s="355"/>
      <c r="CE37" s="355"/>
      <c r="CF37" s="355"/>
      <c r="CG37" s="355"/>
      <c r="CH37" s="355"/>
      <c r="CI37" s="355"/>
      <c r="CJ37" s="355"/>
      <c r="CK37" s="355"/>
      <c r="CL37" s="355"/>
      <c r="CM37" s="355"/>
      <c r="CN37" s="175"/>
      <c r="CO37" s="354">
        <f t="shared" si="3"/>
        <v>16</v>
      </c>
      <c r="CP37" s="354"/>
      <c r="CQ37" s="355" t="str">
        <f>IF('各会計、関係団体の財政状況及び健全化判断比率'!BS10="","",'各会計、関係団体の財政状況及び健全化判断比率'!BS10)</f>
        <v>株式会社　まちづくり三鷹</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75"/>
      <c r="CO38" s="354">
        <f t="shared" si="3"/>
        <v>17</v>
      </c>
      <c r="CP38" s="354"/>
      <c r="CQ38" s="355" t="str">
        <f>IF('各会計、関係団体の財政状況及び健全化判断比率'!BS11="","",'各会計、関係団体の財政状況及び健全化判断比率'!BS11)</f>
        <v>三鷹市土地開発公社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東京都後期高齢者医療連合（後期高齢者医療特別会計）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GP+0kd+xHqIJ//If1CthOjXayWM252R/T6fLRlmrXwVcrANmMrzALcMLBYhBmRWr6YnCCqDPQ05eSIbjL8VqA==" saltValue="TO+UUkC+zjiWc4uWEiP4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2.81</v>
      </c>
      <c r="G34" s="33">
        <v>6.88</v>
      </c>
      <c r="H34" s="33">
        <v>5.54</v>
      </c>
      <c r="I34" s="33">
        <v>5.21</v>
      </c>
      <c r="J34" s="34">
        <v>5.17</v>
      </c>
      <c r="K34" s="22"/>
      <c r="L34" s="22"/>
      <c r="M34" s="22"/>
      <c r="N34" s="22"/>
      <c r="O34" s="22"/>
      <c r="P34" s="22"/>
    </row>
    <row r="35" spans="1:16" ht="39" customHeight="1" x14ac:dyDescent="0.2">
      <c r="A35" s="22"/>
      <c r="B35" s="35"/>
      <c r="C35" s="1132" t="s">
        <v>530</v>
      </c>
      <c r="D35" s="1132"/>
      <c r="E35" s="1133"/>
      <c r="F35" s="36">
        <v>0</v>
      </c>
      <c r="G35" s="37">
        <v>0.38</v>
      </c>
      <c r="H35" s="37">
        <v>0.62</v>
      </c>
      <c r="I35" s="37">
        <v>0.66</v>
      </c>
      <c r="J35" s="38">
        <v>0.4</v>
      </c>
      <c r="K35" s="22"/>
      <c r="L35" s="22"/>
      <c r="M35" s="22"/>
      <c r="N35" s="22"/>
      <c r="O35" s="22"/>
      <c r="P35" s="22"/>
    </row>
    <row r="36" spans="1:16" ht="39" customHeight="1" x14ac:dyDescent="0.2">
      <c r="A36" s="22"/>
      <c r="B36" s="35"/>
      <c r="C36" s="1132" t="s">
        <v>531</v>
      </c>
      <c r="D36" s="1132"/>
      <c r="E36" s="1133"/>
      <c r="F36" s="36">
        <v>0.2</v>
      </c>
      <c r="G36" s="37">
        <v>0.41</v>
      </c>
      <c r="H36" s="37">
        <v>0.34</v>
      </c>
      <c r="I36" s="37">
        <v>0.28000000000000003</v>
      </c>
      <c r="J36" s="38">
        <v>0.33</v>
      </c>
      <c r="K36" s="22"/>
      <c r="L36" s="22"/>
      <c r="M36" s="22"/>
      <c r="N36" s="22"/>
      <c r="O36" s="22"/>
      <c r="P36" s="22"/>
    </row>
    <row r="37" spans="1:16" ht="39" customHeight="1" x14ac:dyDescent="0.2">
      <c r="A37" s="22"/>
      <c r="B37" s="35"/>
      <c r="C37" s="1132" t="s">
        <v>532</v>
      </c>
      <c r="D37" s="1132"/>
      <c r="E37" s="1133"/>
      <c r="F37" s="36" t="s">
        <v>486</v>
      </c>
      <c r="G37" s="37">
        <v>0.2</v>
      </c>
      <c r="H37" s="37">
        <v>0.22</v>
      </c>
      <c r="I37" s="37">
        <v>0.26</v>
      </c>
      <c r="J37" s="38">
        <v>0.28999999999999998</v>
      </c>
      <c r="K37" s="22"/>
      <c r="L37" s="22"/>
      <c r="M37" s="22"/>
      <c r="N37" s="22"/>
      <c r="O37" s="22"/>
      <c r="P37" s="22"/>
    </row>
    <row r="38" spans="1:16" ht="39" customHeight="1" x14ac:dyDescent="0.2">
      <c r="A38" s="22"/>
      <c r="B38" s="35"/>
      <c r="C38" s="1132" t="s">
        <v>533</v>
      </c>
      <c r="D38" s="1132"/>
      <c r="E38" s="1133"/>
      <c r="F38" s="36">
        <v>0.01</v>
      </c>
      <c r="G38" s="37">
        <v>0.01</v>
      </c>
      <c r="H38" s="37">
        <v>0.01</v>
      </c>
      <c r="I38" s="37">
        <v>0.01</v>
      </c>
      <c r="J38" s="38">
        <v>0.01</v>
      </c>
      <c r="K38" s="22"/>
      <c r="L38" s="22"/>
      <c r="M38" s="22"/>
      <c r="N38" s="22"/>
      <c r="O38" s="22"/>
      <c r="P38" s="22"/>
    </row>
    <row r="39" spans="1:16" ht="39" customHeight="1" x14ac:dyDescent="0.2">
      <c r="A39" s="22"/>
      <c r="B39" s="35"/>
      <c r="C39" s="1132" t="s">
        <v>534</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535</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536</v>
      </c>
      <c r="D43" s="1134"/>
      <c r="E43" s="1135"/>
      <c r="F43" s="41">
        <v>0.55000000000000004</v>
      </c>
      <c r="G43" s="42">
        <v>0</v>
      </c>
      <c r="H43" s="42">
        <v>0</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xUQlJfxW5NIBGdUemgHQ4DBQ3TvKwrqWagucHhd72vVK6G7NCKL4bgJHaM+KmD1oCanTiHKGASO9UOU6ZQViQ==" saltValue="kDCzQO0pEdKQIbOhwKDd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3930</v>
      </c>
      <c r="L45" s="58">
        <v>3722</v>
      </c>
      <c r="M45" s="58">
        <v>3708</v>
      </c>
      <c r="N45" s="58">
        <v>3728</v>
      </c>
      <c r="O45" s="59">
        <v>3577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548</v>
      </c>
      <c r="L48" s="62">
        <v>564</v>
      </c>
      <c r="M48" s="62">
        <v>560</v>
      </c>
      <c r="N48" s="62">
        <v>395</v>
      </c>
      <c r="O48" s="63">
        <v>383</v>
      </c>
      <c r="P48" s="46"/>
      <c r="Q48" s="46"/>
      <c r="R48" s="46"/>
      <c r="S48" s="46"/>
      <c r="T48" s="46"/>
      <c r="U48" s="46"/>
    </row>
    <row r="49" spans="1:21" ht="30.75" customHeight="1" x14ac:dyDescent="0.2">
      <c r="A49" s="46"/>
      <c r="B49" s="1163"/>
      <c r="C49" s="1164"/>
      <c r="D49" s="60"/>
      <c r="E49" s="1140" t="s">
        <v>14</v>
      </c>
      <c r="F49" s="1140"/>
      <c r="G49" s="1140"/>
      <c r="H49" s="1140"/>
      <c r="I49" s="1140"/>
      <c r="J49" s="1141"/>
      <c r="K49" s="61">
        <v>186</v>
      </c>
      <c r="L49" s="62">
        <v>154</v>
      </c>
      <c r="M49" s="62">
        <v>133</v>
      </c>
      <c r="N49" s="62">
        <v>132</v>
      </c>
      <c r="O49" s="63">
        <v>131</v>
      </c>
      <c r="P49" s="46"/>
      <c r="Q49" s="46"/>
      <c r="R49" s="46"/>
      <c r="S49" s="46"/>
      <c r="T49" s="46"/>
      <c r="U49" s="46"/>
    </row>
    <row r="50" spans="1:21" ht="30.75" customHeight="1" x14ac:dyDescent="0.2">
      <c r="A50" s="46"/>
      <c r="B50" s="1163"/>
      <c r="C50" s="1164"/>
      <c r="D50" s="60"/>
      <c r="E50" s="1140" t="s">
        <v>15</v>
      </c>
      <c r="F50" s="1140"/>
      <c r="G50" s="1140"/>
      <c r="H50" s="1140"/>
      <c r="I50" s="1140"/>
      <c r="J50" s="1141"/>
      <c r="K50" s="61">
        <v>418</v>
      </c>
      <c r="L50" s="62">
        <v>279</v>
      </c>
      <c r="M50" s="62">
        <v>122</v>
      </c>
      <c r="N50" s="62">
        <v>232</v>
      </c>
      <c r="O50" s="63">
        <v>98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4709</v>
      </c>
      <c r="L52" s="62">
        <v>4328</v>
      </c>
      <c r="M52" s="62">
        <v>4342</v>
      </c>
      <c r="N52" s="62">
        <v>3847</v>
      </c>
      <c r="O52" s="63">
        <v>3955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373</v>
      </c>
      <c r="L53" s="67">
        <v>391</v>
      </c>
      <c r="M53" s="67">
        <v>181</v>
      </c>
      <c r="N53" s="67">
        <v>640</v>
      </c>
      <c r="O53" s="68">
        <v>234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ij7wNbZDBAeaE9geluPJ7rqhF/7YNxyjnpZHZ9WcEI+mKq2UE3pX4e9DgvuQRfLTSI0G4sO6gzsS+xKdBvnAQ==" saltValue="bj1WJfnYdQXCA5QHjlnu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42">
        <v>36309</v>
      </c>
      <c r="J41" s="343">
        <v>34366</v>
      </c>
      <c r="K41" s="343">
        <v>31051</v>
      </c>
      <c r="L41" s="343">
        <v>28133</v>
      </c>
      <c r="M41" s="344">
        <v>25256</v>
      </c>
    </row>
    <row r="42" spans="2:13" ht="27.75" customHeight="1" x14ac:dyDescent="0.2">
      <c r="B42" s="1171"/>
      <c r="C42" s="1172"/>
      <c r="D42" s="104"/>
      <c r="E42" s="1175" t="s">
        <v>32</v>
      </c>
      <c r="F42" s="1175"/>
      <c r="G42" s="1175"/>
      <c r="H42" s="1176"/>
      <c r="I42" s="345">
        <v>1740</v>
      </c>
      <c r="J42" s="346">
        <v>1550</v>
      </c>
      <c r="K42" s="346">
        <v>1397</v>
      </c>
      <c r="L42" s="346">
        <v>1077</v>
      </c>
      <c r="M42" s="347">
        <v>1930</v>
      </c>
    </row>
    <row r="43" spans="2:13" ht="27.75" customHeight="1" x14ac:dyDescent="0.2">
      <c r="B43" s="1171"/>
      <c r="C43" s="1172"/>
      <c r="D43" s="104"/>
      <c r="E43" s="1175" t="s">
        <v>33</v>
      </c>
      <c r="F43" s="1175"/>
      <c r="G43" s="1175"/>
      <c r="H43" s="1176"/>
      <c r="I43" s="345">
        <v>6005</v>
      </c>
      <c r="J43" s="346">
        <v>6336</v>
      </c>
      <c r="K43" s="346">
        <v>6357</v>
      </c>
      <c r="L43" s="346">
        <v>5879</v>
      </c>
      <c r="M43" s="347">
        <v>5093</v>
      </c>
    </row>
    <row r="44" spans="2:13" ht="27.75" customHeight="1" x14ac:dyDescent="0.2">
      <c r="B44" s="1171"/>
      <c r="C44" s="1172"/>
      <c r="D44" s="104"/>
      <c r="E44" s="1175" t="s">
        <v>34</v>
      </c>
      <c r="F44" s="1175"/>
      <c r="G44" s="1175"/>
      <c r="H44" s="1176"/>
      <c r="I44" s="345">
        <v>942</v>
      </c>
      <c r="J44" s="346">
        <v>790</v>
      </c>
      <c r="K44" s="346">
        <v>665</v>
      </c>
      <c r="L44" s="346">
        <v>535</v>
      </c>
      <c r="M44" s="347">
        <v>403</v>
      </c>
    </row>
    <row r="45" spans="2:13" ht="27.75" customHeight="1" x14ac:dyDescent="0.2">
      <c r="B45" s="1171"/>
      <c r="C45" s="1172"/>
      <c r="D45" s="104"/>
      <c r="E45" s="1175" t="s">
        <v>35</v>
      </c>
      <c r="F45" s="1175"/>
      <c r="G45" s="1175"/>
      <c r="H45" s="1176"/>
      <c r="I45" s="345">
        <v>8571</v>
      </c>
      <c r="J45" s="346">
        <v>9053</v>
      </c>
      <c r="K45" s="346">
        <v>8968</v>
      </c>
      <c r="L45" s="346">
        <v>8745</v>
      </c>
      <c r="M45" s="347">
        <v>9166</v>
      </c>
    </row>
    <row r="46" spans="2:13" ht="27.75" customHeight="1" x14ac:dyDescent="0.2">
      <c r="B46" s="1171"/>
      <c r="C46" s="1172"/>
      <c r="D46" s="105"/>
      <c r="E46" s="1175" t="s">
        <v>36</v>
      </c>
      <c r="F46" s="1175"/>
      <c r="G46" s="1175"/>
      <c r="H46" s="1176"/>
      <c r="I46" s="345">
        <v>6</v>
      </c>
      <c r="J46" s="346">
        <v>4</v>
      </c>
      <c r="K46" s="346">
        <v>2</v>
      </c>
      <c r="L46" s="346" t="s">
        <v>486</v>
      </c>
      <c r="M46" s="347" t="s">
        <v>486</v>
      </c>
    </row>
    <row r="47" spans="2:13" ht="27.75" customHeight="1" x14ac:dyDescent="0.2">
      <c r="B47" s="1171"/>
      <c r="C47" s="1172"/>
      <c r="D47" s="106"/>
      <c r="E47" s="1185" t="s">
        <v>37</v>
      </c>
      <c r="F47" s="1186"/>
      <c r="G47" s="1186"/>
      <c r="H47" s="1187"/>
      <c r="I47" s="345" t="s">
        <v>486</v>
      </c>
      <c r="J47" s="346" t="s">
        <v>486</v>
      </c>
      <c r="K47" s="346" t="s">
        <v>486</v>
      </c>
      <c r="L47" s="346" t="s">
        <v>486</v>
      </c>
      <c r="M47" s="347" t="s">
        <v>486</v>
      </c>
    </row>
    <row r="48" spans="2:13" ht="27.75" customHeight="1" x14ac:dyDescent="0.2">
      <c r="B48" s="1171"/>
      <c r="C48" s="1172"/>
      <c r="D48" s="104"/>
      <c r="E48" s="1175" t="s">
        <v>38</v>
      </c>
      <c r="F48" s="1175"/>
      <c r="G48" s="1175"/>
      <c r="H48" s="1176"/>
      <c r="I48" s="345" t="s">
        <v>486</v>
      </c>
      <c r="J48" s="346" t="s">
        <v>486</v>
      </c>
      <c r="K48" s="346" t="s">
        <v>486</v>
      </c>
      <c r="L48" s="346" t="s">
        <v>486</v>
      </c>
      <c r="M48" s="347" t="s">
        <v>486</v>
      </c>
    </row>
    <row r="49" spans="2:13" ht="27.75" customHeight="1" x14ac:dyDescent="0.2">
      <c r="B49" s="1173"/>
      <c r="C49" s="1174"/>
      <c r="D49" s="104"/>
      <c r="E49" s="1175" t="s">
        <v>39</v>
      </c>
      <c r="F49" s="1175"/>
      <c r="G49" s="1175"/>
      <c r="H49" s="1176"/>
      <c r="I49" s="345" t="s">
        <v>486</v>
      </c>
      <c r="J49" s="346" t="s">
        <v>486</v>
      </c>
      <c r="K49" s="346" t="s">
        <v>486</v>
      </c>
      <c r="L49" s="346" t="s">
        <v>486</v>
      </c>
      <c r="M49" s="347" t="s">
        <v>486</v>
      </c>
    </row>
    <row r="50" spans="2:13" ht="27.75" customHeight="1" x14ac:dyDescent="0.2">
      <c r="B50" s="1169" t="s">
        <v>40</v>
      </c>
      <c r="C50" s="1170"/>
      <c r="D50" s="107"/>
      <c r="E50" s="1175" t="s">
        <v>41</v>
      </c>
      <c r="F50" s="1175"/>
      <c r="G50" s="1175"/>
      <c r="H50" s="1176"/>
      <c r="I50" s="345">
        <v>15013</v>
      </c>
      <c r="J50" s="346">
        <v>15897</v>
      </c>
      <c r="K50" s="346">
        <v>18153</v>
      </c>
      <c r="L50" s="346">
        <v>20150</v>
      </c>
      <c r="M50" s="347">
        <v>21407</v>
      </c>
    </row>
    <row r="51" spans="2:13" ht="27.75" customHeight="1" x14ac:dyDescent="0.2">
      <c r="B51" s="1171"/>
      <c r="C51" s="1172"/>
      <c r="D51" s="104"/>
      <c r="E51" s="1175" t="s">
        <v>42</v>
      </c>
      <c r="F51" s="1175"/>
      <c r="G51" s="1175"/>
      <c r="H51" s="1176"/>
      <c r="I51" s="345">
        <v>20345</v>
      </c>
      <c r="J51" s="346">
        <v>20291</v>
      </c>
      <c r="K51" s="346">
        <v>17632</v>
      </c>
      <c r="L51" s="346">
        <v>16494</v>
      </c>
      <c r="M51" s="347">
        <v>13845</v>
      </c>
    </row>
    <row r="52" spans="2:13" ht="27.75" customHeight="1" x14ac:dyDescent="0.2">
      <c r="B52" s="1173"/>
      <c r="C52" s="1174"/>
      <c r="D52" s="104"/>
      <c r="E52" s="1175" t="s">
        <v>43</v>
      </c>
      <c r="F52" s="1175"/>
      <c r="G52" s="1175"/>
      <c r="H52" s="1176"/>
      <c r="I52" s="345">
        <v>15623</v>
      </c>
      <c r="J52" s="346">
        <v>14359</v>
      </c>
      <c r="K52" s="346">
        <v>12681</v>
      </c>
      <c r="L52" s="346">
        <v>11181</v>
      </c>
      <c r="M52" s="347">
        <v>9843</v>
      </c>
    </row>
    <row r="53" spans="2:13" ht="27.75" customHeight="1" thickBot="1" x14ac:dyDescent="0.25">
      <c r="B53" s="1177" t="s">
        <v>19</v>
      </c>
      <c r="C53" s="1178"/>
      <c r="D53" s="108"/>
      <c r="E53" s="1179" t="s">
        <v>44</v>
      </c>
      <c r="F53" s="1179"/>
      <c r="G53" s="1179"/>
      <c r="H53" s="1180"/>
      <c r="I53" s="348">
        <v>2593</v>
      </c>
      <c r="J53" s="349">
        <v>1553</v>
      </c>
      <c r="K53" s="349">
        <v>-26</v>
      </c>
      <c r="L53" s="349">
        <v>-3457</v>
      </c>
      <c r="M53" s="350">
        <v>-3248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37uQ7Gmjzvz58Nfuyjk5s2Ayc8hjpxvd93V1zyfj1U8HfRKXRr+GS8M4Q1vy8MVsY5IkhOYwkL1yntoOf6QXA==" saltValue="a8NWY+x0TzxiF5pAkoZc6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120">
        <v>5564</v>
      </c>
      <c r="G55" s="120">
        <v>6159</v>
      </c>
      <c r="H55" s="121">
        <v>6679</v>
      </c>
    </row>
    <row r="56" spans="2:8" ht="52.5" customHeight="1" x14ac:dyDescent="0.2">
      <c r="B56" s="122"/>
      <c r="C56" s="1198" t="s">
        <v>47</v>
      </c>
      <c r="D56" s="1198"/>
      <c r="E56" s="1199"/>
      <c r="F56" s="123" t="s">
        <v>486</v>
      </c>
      <c r="G56" s="123" t="s">
        <v>486</v>
      </c>
      <c r="H56" s="124" t="s">
        <v>486</v>
      </c>
    </row>
    <row r="57" spans="2:8" ht="53.25" customHeight="1" x14ac:dyDescent="0.2">
      <c r="B57" s="122"/>
      <c r="C57" s="1200" t="s">
        <v>48</v>
      </c>
      <c r="D57" s="1200"/>
      <c r="E57" s="1201"/>
      <c r="F57" s="125">
        <v>11819</v>
      </c>
      <c r="G57" s="125">
        <v>13124</v>
      </c>
      <c r="H57" s="126">
        <v>13812</v>
      </c>
    </row>
    <row r="58" spans="2:8" ht="45.75" customHeight="1" x14ac:dyDescent="0.2">
      <c r="B58" s="127"/>
      <c r="C58" s="1188" t="s">
        <v>542</v>
      </c>
      <c r="D58" s="1189"/>
      <c r="E58" s="1190"/>
      <c r="F58" s="128">
        <v>4087</v>
      </c>
      <c r="G58" s="128">
        <v>4684</v>
      </c>
      <c r="H58" s="129">
        <v>5000</v>
      </c>
    </row>
    <row r="59" spans="2:8" ht="45.75" customHeight="1" x14ac:dyDescent="0.2">
      <c r="B59" s="127"/>
      <c r="C59" s="1188" t="s">
        <v>543</v>
      </c>
      <c r="D59" s="1189"/>
      <c r="E59" s="1190"/>
      <c r="F59" s="128">
        <v>2544</v>
      </c>
      <c r="G59" s="128">
        <v>2751</v>
      </c>
      <c r="H59" s="129">
        <v>3019</v>
      </c>
    </row>
    <row r="60" spans="2:8" ht="45.75" customHeight="1" x14ac:dyDescent="0.2">
      <c r="B60" s="127"/>
      <c r="C60" s="1188" t="s">
        <v>544</v>
      </c>
      <c r="D60" s="1189"/>
      <c r="E60" s="1190"/>
      <c r="F60" s="128">
        <v>2391</v>
      </c>
      <c r="G60" s="128">
        <v>2895</v>
      </c>
      <c r="H60" s="129">
        <v>3008</v>
      </c>
    </row>
    <row r="61" spans="2:8" ht="45.75" customHeight="1" x14ac:dyDescent="0.2">
      <c r="B61" s="127"/>
      <c r="C61" s="1188" t="s">
        <v>545</v>
      </c>
      <c r="D61" s="1189"/>
      <c r="E61" s="1190"/>
      <c r="F61" s="128">
        <v>2454</v>
      </c>
      <c r="G61" s="128">
        <v>2454</v>
      </c>
      <c r="H61" s="129">
        <v>2454</v>
      </c>
    </row>
    <row r="62" spans="2:8" ht="45.75" customHeight="1" thickBot="1" x14ac:dyDescent="0.25">
      <c r="B62" s="130"/>
      <c r="C62" s="1191" t="s">
        <v>546</v>
      </c>
      <c r="D62" s="1192"/>
      <c r="E62" s="1193"/>
      <c r="F62" s="131">
        <v>272</v>
      </c>
      <c r="G62" s="131">
        <v>269</v>
      </c>
      <c r="H62" s="132">
        <v>266</v>
      </c>
    </row>
    <row r="63" spans="2:8" ht="52.5" customHeight="1" thickBot="1" x14ac:dyDescent="0.25">
      <c r="B63" s="133"/>
      <c r="C63" s="1194" t="s">
        <v>49</v>
      </c>
      <c r="D63" s="1194"/>
      <c r="E63" s="1195"/>
      <c r="F63" s="134">
        <v>17383</v>
      </c>
      <c r="G63" s="134">
        <v>19283</v>
      </c>
      <c r="H63" s="135">
        <v>20491</v>
      </c>
    </row>
    <row r="64" spans="2:8" ht="13" x14ac:dyDescent="0.2"/>
  </sheetData>
  <sheetProtection algorithmName="SHA-512" hashValue="gGPb5k3wL9C1hH/aA1yd9zdjuGpNZPJq8ClUO4utRPfbcyEGhz0UK6BWcKw7SkdjmpOCiUimGB/PwWIMSNBBjg==" saltValue="3R1k2VBBnNZDSIcOj2AL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33469</v>
      </c>
      <c r="E3" s="154"/>
      <c r="F3" s="155">
        <v>51043</v>
      </c>
      <c r="G3" s="156"/>
      <c r="H3" s="157"/>
    </row>
    <row r="4" spans="1:8" x14ac:dyDescent="0.2">
      <c r="A4" s="158"/>
      <c r="B4" s="159"/>
      <c r="C4" s="160"/>
      <c r="D4" s="161">
        <v>26386</v>
      </c>
      <c r="E4" s="162"/>
      <c r="F4" s="163">
        <v>23378</v>
      </c>
      <c r="G4" s="164"/>
      <c r="H4" s="165"/>
    </row>
    <row r="5" spans="1:8" x14ac:dyDescent="0.2">
      <c r="A5" s="146" t="s">
        <v>518</v>
      </c>
      <c r="B5" s="151"/>
      <c r="C5" s="152"/>
      <c r="D5" s="153">
        <v>23167</v>
      </c>
      <c r="E5" s="154"/>
      <c r="F5" s="155">
        <v>42898</v>
      </c>
      <c r="G5" s="156"/>
      <c r="H5" s="157"/>
    </row>
    <row r="6" spans="1:8" x14ac:dyDescent="0.2">
      <c r="A6" s="158"/>
      <c r="B6" s="159"/>
      <c r="C6" s="160"/>
      <c r="D6" s="161">
        <v>17983</v>
      </c>
      <c r="E6" s="162"/>
      <c r="F6" s="163">
        <v>21022</v>
      </c>
      <c r="G6" s="164"/>
      <c r="H6" s="165"/>
    </row>
    <row r="7" spans="1:8" x14ac:dyDescent="0.2">
      <c r="A7" s="146" t="s">
        <v>519</v>
      </c>
      <c r="B7" s="151"/>
      <c r="C7" s="152"/>
      <c r="D7" s="153">
        <v>21997</v>
      </c>
      <c r="E7" s="154"/>
      <c r="F7" s="155">
        <v>38566</v>
      </c>
      <c r="G7" s="156"/>
      <c r="H7" s="157"/>
    </row>
    <row r="8" spans="1:8" x14ac:dyDescent="0.2">
      <c r="A8" s="158"/>
      <c r="B8" s="159"/>
      <c r="C8" s="160"/>
      <c r="D8" s="161">
        <v>16716</v>
      </c>
      <c r="E8" s="162"/>
      <c r="F8" s="163">
        <v>24059</v>
      </c>
      <c r="G8" s="164"/>
      <c r="H8" s="165"/>
    </row>
    <row r="9" spans="1:8" x14ac:dyDescent="0.2">
      <c r="A9" s="146" t="s">
        <v>520</v>
      </c>
      <c r="B9" s="151"/>
      <c r="C9" s="152"/>
      <c r="D9" s="153">
        <v>21328</v>
      </c>
      <c r="E9" s="154"/>
      <c r="F9" s="155">
        <v>35156</v>
      </c>
      <c r="G9" s="156"/>
      <c r="H9" s="157"/>
    </row>
    <row r="10" spans="1:8" x14ac:dyDescent="0.2">
      <c r="A10" s="158"/>
      <c r="B10" s="159"/>
      <c r="C10" s="160"/>
      <c r="D10" s="161">
        <v>18719</v>
      </c>
      <c r="E10" s="162"/>
      <c r="F10" s="163">
        <v>22430</v>
      </c>
      <c r="G10" s="164"/>
      <c r="H10" s="165"/>
    </row>
    <row r="11" spans="1:8" x14ac:dyDescent="0.2">
      <c r="A11" s="146" t="s">
        <v>521</v>
      </c>
      <c r="B11" s="151"/>
      <c r="C11" s="152"/>
      <c r="D11" s="153">
        <v>22324</v>
      </c>
      <c r="E11" s="154"/>
      <c r="F11" s="155">
        <v>37029</v>
      </c>
      <c r="G11" s="156"/>
      <c r="H11" s="157"/>
    </row>
    <row r="12" spans="1:8" x14ac:dyDescent="0.2">
      <c r="A12" s="158"/>
      <c r="B12" s="159"/>
      <c r="C12" s="166"/>
      <c r="D12" s="161">
        <v>20308</v>
      </c>
      <c r="E12" s="162"/>
      <c r="F12" s="163">
        <v>23232</v>
      </c>
      <c r="G12" s="164"/>
      <c r="H12" s="165"/>
    </row>
    <row r="13" spans="1:8" x14ac:dyDescent="0.2">
      <c r="A13" s="146"/>
      <c r="B13" s="151"/>
      <c r="C13" s="152"/>
      <c r="D13" s="153">
        <v>24457</v>
      </c>
      <c r="E13" s="154"/>
      <c r="F13" s="155">
        <v>40938</v>
      </c>
      <c r="G13" s="167"/>
      <c r="H13" s="157"/>
    </row>
    <row r="14" spans="1:8" x14ac:dyDescent="0.2">
      <c r="A14" s="158"/>
      <c r="B14" s="159"/>
      <c r="C14" s="160"/>
      <c r="D14" s="161">
        <v>20022</v>
      </c>
      <c r="E14" s="162"/>
      <c r="F14" s="163">
        <v>22824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2.81</v>
      </c>
      <c r="C19" s="168">
        <f>ROUND(VALUE(SUBSTITUTE(実質収支比率等に係る経年分析!G$48,"▲","-")),2)</f>
        <v>6.89</v>
      </c>
      <c r="D19" s="168">
        <f>ROUND(VALUE(SUBSTITUTE(実質収支比率等に係る経年分析!H$48,"▲","-")),2)</f>
        <v>5.55</v>
      </c>
      <c r="E19" s="168">
        <f>ROUND(VALUE(SUBSTITUTE(実質収支比率等に係る経年分析!I$48,"▲","-")),2)</f>
        <v>5.22</v>
      </c>
      <c r="F19" s="168">
        <f>ROUND(VALUE(SUBSTITUTE(実質収支比率等に係る経年分析!J$48,"▲","-")),2)</f>
        <v>5.17</v>
      </c>
    </row>
    <row r="20" spans="1:11" x14ac:dyDescent="0.2">
      <c r="A20" s="168" t="s">
        <v>53</v>
      </c>
      <c r="B20" s="168">
        <f>ROUND(VALUE(SUBSTITUTE(実質収支比率等に係る経年分析!F$47,"▲","-")),2)</f>
        <v>10.84</v>
      </c>
      <c r="C20" s="168">
        <f>ROUND(VALUE(SUBSTITUTE(実質収支比率等に係る経年分析!G$47,"▲","-")),2)</f>
        <v>11.99</v>
      </c>
      <c r="D20" s="168">
        <f>ROUND(VALUE(SUBSTITUTE(実質収支比率等に係る経年分析!H$47,"▲","-")),2)</f>
        <v>14.13</v>
      </c>
      <c r="E20" s="168">
        <f>ROUND(VALUE(SUBSTITUTE(実質収支比率等に係る経年分析!I$47,"▲","-")),2)</f>
        <v>14.63</v>
      </c>
      <c r="F20" s="168">
        <f>ROUND(VALUE(SUBSTITUTE(実質収支比率等に係る経年分析!J$47,"▲","-")),2)</f>
        <v>15.24</v>
      </c>
    </row>
    <row r="21" spans="1:11" x14ac:dyDescent="0.2">
      <c r="A21" s="168" t="s">
        <v>54</v>
      </c>
      <c r="B21" s="168">
        <f>IF(ISNUMBER(VALUE(SUBSTITUTE(実質収支比率等に係る経年分析!F$49,"▲","-"))),ROUND(VALUE(SUBSTITUTE(実質収支比率等に係る経年分析!F$49,"▲","-")),2),NA())</f>
        <v>0.85</v>
      </c>
      <c r="C21" s="168">
        <f>IF(ISNUMBER(VALUE(SUBSTITUTE(実質収支比率等に係る経年分析!G$49,"▲","-"))),ROUND(VALUE(SUBSTITUTE(実質収支比率等に係る経年分析!G$49,"▲","-")),2),NA())</f>
        <v>5.39</v>
      </c>
      <c r="D21" s="168">
        <f>IF(ISNUMBER(VALUE(SUBSTITUTE(実質収支比率等に係る経年分析!H$49,"▲","-"))),ROUND(VALUE(SUBSTITUTE(実質収支比率等に係る経年分析!H$49,"▲","-")),2),NA())</f>
        <v>1.9</v>
      </c>
      <c r="E21" s="168">
        <f>IF(ISNUMBER(VALUE(SUBSTITUTE(実質収支比率等に係る経年分析!I$49,"▲","-"))),ROUND(VALUE(SUBSTITUTE(実質収支比率等に係る経年分析!I$49,"▲","-")),2),NA())</f>
        <v>1.43</v>
      </c>
      <c r="F21" s="168">
        <f>IF(ISNUMBER(VALUE(SUBSTITUTE(実質収支比率等に係る経年分析!J$49,"▲","-"))),ROUND(VALUE(SUBSTITUTE(実質収支比率等に係る経年分析!J$49,"▲","-")),2),NA())</f>
        <v>2.4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0.55000000000000004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0.28999999999999998</v>
      </c>
    </row>
    <row r="34" spans="1:16" x14ac:dyDescent="0.2">
      <c r="A34" s="169" t="str">
        <f>IF(連結実質赤字比率に係る赤字・黒字の構成分析!C$36="",NA(),連結実質赤字比率に係る赤字・黒字の構成分析!C$36)</f>
        <v>国民健康保険事業特別会計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0.41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0.28000000000000003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0.33</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2.81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6.88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4709</v>
      </c>
      <c r="E42" s="170"/>
      <c r="F42" s="170"/>
      <c r="G42" s="170">
        <f>'実質公債費比率（分子）の構造'!L$52</f>
        <v>4328</v>
      </c>
      <c r="H42" s="170"/>
      <c r="I42" s="170"/>
      <c r="J42" s="170">
        <f>'実質公債費比率（分子）の構造'!M$52</f>
        <v>4342</v>
      </c>
      <c r="K42" s="170"/>
      <c r="L42" s="170"/>
      <c r="M42" s="170">
        <f>'実質公債費比率（分子）の構造'!N$52</f>
        <v>3847</v>
      </c>
      <c r="N42" s="170"/>
      <c r="O42" s="170"/>
      <c r="P42" s="170">
        <f>'実質公債費比率（分子）の構造'!O$52</f>
        <v>3955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418</v>
      </c>
      <c r="C44" s="170"/>
      <c r="D44" s="170"/>
      <c r="E44" s="170">
        <f>'実質公債費比率（分子）の構造'!L$50</f>
        <v>279</v>
      </c>
      <c r="F44" s="170"/>
      <c r="G44" s="170"/>
      <c r="H44" s="170">
        <f>'実質公債費比率（分子）の構造'!M$50</f>
        <v>122</v>
      </c>
      <c r="I44" s="170"/>
      <c r="J44" s="170"/>
      <c r="K44" s="170">
        <f>'実質公債費比率（分子）の構造'!N$50</f>
        <v>232</v>
      </c>
      <c r="L44" s="170"/>
      <c r="M44" s="170"/>
      <c r="N44" s="170">
        <f>'実質公債費比率（分子）の構造'!O$50</f>
        <v>98</v>
      </c>
      <c r="O44" s="170"/>
      <c r="P44" s="170"/>
    </row>
    <row r="45" spans="1:16" x14ac:dyDescent="0.2">
      <c r="A45" s="170" t="s">
        <v>63</v>
      </c>
      <c r="B45" s="170">
        <f>'実質公債費比率（分子）の構造'!K$49</f>
        <v>186</v>
      </c>
      <c r="C45" s="170"/>
      <c r="D45" s="170"/>
      <c r="E45" s="170">
        <f>'実質公債費比率（分子）の構造'!L$49</f>
        <v>154</v>
      </c>
      <c r="F45" s="170"/>
      <c r="G45" s="170"/>
      <c r="H45" s="170">
        <f>'実質公債費比率（分子）の構造'!M$49</f>
        <v>133</v>
      </c>
      <c r="I45" s="170"/>
      <c r="J45" s="170"/>
      <c r="K45" s="170">
        <f>'実質公債費比率（分子）の構造'!N$49</f>
        <v>132</v>
      </c>
      <c r="L45" s="170"/>
      <c r="M45" s="170"/>
      <c r="N45" s="170">
        <f>'実質公債費比率（分子）の構造'!O$49</f>
        <v>131</v>
      </c>
      <c r="O45" s="170"/>
      <c r="P45" s="170"/>
    </row>
    <row r="46" spans="1:16" x14ac:dyDescent="0.2">
      <c r="A46" s="170" t="s">
        <v>64</v>
      </c>
      <c r="B46" s="170">
        <f>'実質公債費比率（分子）の構造'!K$48</f>
        <v>548</v>
      </c>
      <c r="C46" s="170"/>
      <c r="D46" s="170"/>
      <c r="E46" s="170">
        <f>'実質公債費比率（分子）の構造'!L$48</f>
        <v>564</v>
      </c>
      <c r="F46" s="170"/>
      <c r="G46" s="170"/>
      <c r="H46" s="170">
        <f>'実質公債費比率（分子）の構造'!M$48</f>
        <v>560</v>
      </c>
      <c r="I46" s="170"/>
      <c r="J46" s="170"/>
      <c r="K46" s="170">
        <f>'実質公債費比率（分子）の構造'!N$48</f>
        <v>395</v>
      </c>
      <c r="L46" s="170"/>
      <c r="M46" s="170"/>
      <c r="N46" s="170">
        <f>'実質公債費比率（分子）の構造'!O$48</f>
        <v>383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3930</v>
      </c>
      <c r="C49" s="170"/>
      <c r="D49" s="170"/>
      <c r="E49" s="170">
        <f>'実質公債費比率（分子）の構造'!L$45</f>
        <v>3722</v>
      </c>
      <c r="F49" s="170"/>
      <c r="G49" s="170"/>
      <c r="H49" s="170">
        <f>'実質公債費比率（分子）の構造'!M$45</f>
        <v>3708</v>
      </c>
      <c r="I49" s="170"/>
      <c r="J49" s="170"/>
      <c r="K49" s="170">
        <f>'実質公債費比率（分子）の構造'!N$45</f>
        <v>3728</v>
      </c>
      <c r="L49" s="170"/>
      <c r="M49" s="170"/>
      <c r="N49" s="170">
        <f>'実質公債費比率（分子）の構造'!O$45</f>
        <v>3577</v>
      </c>
      <c r="O49" s="170"/>
      <c r="P49" s="170"/>
    </row>
    <row r="50" spans="1:16" x14ac:dyDescent="0.2">
      <c r="A50" s="170" t="s">
        <v>67</v>
      </c>
      <c r="B50" s="170" t="e">
        <f>NA()</f>
        <v>#N/A</v>
      </c>
      <c r="C50" s="170">
        <f>IF(ISNUMBER('実質公債費比率（分子）の構造'!K$53),'実質公債費比率（分子）の構造'!K$53,NA())</f>
        <v>373</v>
      </c>
      <c r="D50" s="170" t="e">
        <f>NA()</f>
        <v>#N/A</v>
      </c>
      <c r="E50" s="170" t="e">
        <f>NA()</f>
        <v>#N/A</v>
      </c>
      <c r="F50" s="170">
        <f>IF(ISNUMBER('実質公債費比率（分子）の構造'!L$53),'実質公債費比率（分子）の構造'!L$53,NA())</f>
        <v>391</v>
      </c>
      <c r="G50" s="170" t="e">
        <f>NA()</f>
        <v>#N/A</v>
      </c>
      <c r="H50" s="170" t="e">
        <f>NA()</f>
        <v>#N/A</v>
      </c>
      <c r="I50" s="170">
        <f>IF(ISNUMBER('実質公債費比率（分子）の構造'!M$53),'実質公債費比率（分子）の構造'!M$53,NA())</f>
        <v>181</v>
      </c>
      <c r="J50" s="170" t="e">
        <f>NA()</f>
        <v>#N/A</v>
      </c>
      <c r="K50" s="170" t="e">
        <f>NA()</f>
        <v>#N/A</v>
      </c>
      <c r="L50" s="170">
        <f>IF(ISNUMBER('実質公債費比率（分子）の構造'!N$53),'実質公債費比率（分子）の構造'!N$53,NA())</f>
        <v>640</v>
      </c>
      <c r="M50" s="170" t="e">
        <f>NA()</f>
        <v>#N/A</v>
      </c>
      <c r="N50" s="170" t="e">
        <f>NA()</f>
        <v>#N/A</v>
      </c>
      <c r="O50" s="170">
        <f>IF(ISNUMBER('実質公債費比率（分子）の構造'!O$53),'実質公債費比率（分子）の構造'!O$53,NA())</f>
        <v>234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15623</v>
      </c>
      <c r="E56" s="169"/>
      <c r="F56" s="169"/>
      <c r="G56" s="169">
        <f>'将来負担比率（分子）の構造'!J$52</f>
        <v>14359</v>
      </c>
      <c r="H56" s="169"/>
      <c r="I56" s="169"/>
      <c r="J56" s="169">
        <f>'将来負担比率（分子）の構造'!K$52</f>
        <v>12681</v>
      </c>
      <c r="K56" s="169"/>
      <c r="L56" s="169"/>
      <c r="M56" s="169">
        <f>'将来負担比率（分子）の構造'!L$52</f>
        <v>11181</v>
      </c>
      <c r="N56" s="169"/>
      <c r="O56" s="169"/>
      <c r="P56" s="169">
        <f>'将来負担比率（分子）の構造'!M$52</f>
        <v>9843</v>
      </c>
    </row>
    <row r="57" spans="1:16" x14ac:dyDescent="0.2">
      <c r="A57" s="169" t="s">
        <v>42</v>
      </c>
      <c r="B57" s="169"/>
      <c r="C57" s="169"/>
      <c r="D57" s="169">
        <f>'将来負担比率（分子）の構造'!I$51</f>
        <v>20345</v>
      </c>
      <c r="E57" s="169"/>
      <c r="F57" s="169"/>
      <c r="G57" s="169">
        <f>'将来負担比率（分子）の構造'!J$51</f>
        <v>20291</v>
      </c>
      <c r="H57" s="169"/>
      <c r="I57" s="169"/>
      <c r="J57" s="169">
        <f>'将来負担比率（分子）の構造'!K$51</f>
        <v>17632</v>
      </c>
      <c r="K57" s="169"/>
      <c r="L57" s="169"/>
      <c r="M57" s="169">
        <f>'将来負担比率（分子）の構造'!L$51</f>
        <v>16494</v>
      </c>
      <c r="N57" s="169"/>
      <c r="O57" s="169"/>
      <c r="P57" s="169">
        <f>'将来負担比率（分子）の構造'!M$51</f>
        <v>13845</v>
      </c>
    </row>
    <row r="58" spans="1:16" x14ac:dyDescent="0.2">
      <c r="A58" s="169" t="s">
        <v>41</v>
      </c>
      <c r="B58" s="169"/>
      <c r="C58" s="169"/>
      <c r="D58" s="169">
        <f>'将来負担比率（分子）の構造'!I$50</f>
        <v>15013</v>
      </c>
      <c r="E58" s="169"/>
      <c r="F58" s="169"/>
      <c r="G58" s="169">
        <f>'将来負担比率（分子）の構造'!J$50</f>
        <v>15897</v>
      </c>
      <c r="H58" s="169"/>
      <c r="I58" s="169"/>
      <c r="J58" s="169">
        <f>'将来負担比率（分子）の構造'!K$50</f>
        <v>18153</v>
      </c>
      <c r="K58" s="169"/>
      <c r="L58" s="169"/>
      <c r="M58" s="169">
        <f>'将来負担比率（分子）の構造'!L$50</f>
        <v>20150</v>
      </c>
      <c r="N58" s="169"/>
      <c r="O58" s="169"/>
      <c r="P58" s="169">
        <f>'将来負担比率（分子）の構造'!M$50</f>
        <v>21407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6</v>
      </c>
      <c r="C61" s="169"/>
      <c r="D61" s="169"/>
      <c r="E61" s="169">
        <f>'将来負担比率（分子）の構造'!J$46</f>
        <v>4</v>
      </c>
      <c r="F61" s="169"/>
      <c r="G61" s="169"/>
      <c r="H61" s="169">
        <f>'将来負担比率（分子）の構造'!K$46</f>
        <v>2</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8571</v>
      </c>
      <c r="C62" s="169"/>
      <c r="D62" s="169"/>
      <c r="E62" s="169">
        <f>'将来負担比率（分子）の構造'!J$45</f>
        <v>9053</v>
      </c>
      <c r="F62" s="169"/>
      <c r="G62" s="169"/>
      <c r="H62" s="169">
        <f>'将来負担比率（分子）の構造'!K$45</f>
        <v>8968</v>
      </c>
      <c r="I62" s="169"/>
      <c r="J62" s="169"/>
      <c r="K62" s="169">
        <f>'将来負担比率（分子）の構造'!L$45</f>
        <v>8745</v>
      </c>
      <c r="L62" s="169"/>
      <c r="M62" s="169"/>
      <c r="N62" s="169">
        <f>'将来負担比率（分子）の構造'!M$45</f>
        <v>9166</v>
      </c>
      <c r="O62" s="169"/>
      <c r="P62" s="169"/>
    </row>
    <row r="63" spans="1:16" x14ac:dyDescent="0.2">
      <c r="A63" s="169" t="s">
        <v>34</v>
      </c>
      <c r="B63" s="169">
        <f>'将来負担比率（分子）の構造'!I$44</f>
        <v>942</v>
      </c>
      <c r="C63" s="169"/>
      <c r="D63" s="169"/>
      <c r="E63" s="169">
        <f>'将来負担比率（分子）の構造'!J$44</f>
        <v>790</v>
      </c>
      <c r="F63" s="169"/>
      <c r="G63" s="169"/>
      <c r="H63" s="169">
        <f>'将来負担比率（分子）の構造'!K$44</f>
        <v>665</v>
      </c>
      <c r="I63" s="169"/>
      <c r="J63" s="169"/>
      <c r="K63" s="169">
        <f>'将来負担比率（分子）の構造'!L$44</f>
        <v>535</v>
      </c>
      <c r="L63" s="169"/>
      <c r="M63" s="169"/>
      <c r="N63" s="169">
        <f>'将来負担比率（分子）の構造'!M$44</f>
        <v>403</v>
      </c>
      <c r="O63" s="169"/>
      <c r="P63" s="169"/>
    </row>
    <row r="64" spans="1:16" x14ac:dyDescent="0.2">
      <c r="A64" s="169" t="s">
        <v>33</v>
      </c>
      <c r="B64" s="169">
        <f>'将来負担比率（分子）の構造'!I$43</f>
        <v>6005</v>
      </c>
      <c r="C64" s="169"/>
      <c r="D64" s="169"/>
      <c r="E64" s="169">
        <f>'将来負担比率（分子）の構造'!J$43</f>
        <v>6336</v>
      </c>
      <c r="F64" s="169"/>
      <c r="G64" s="169"/>
      <c r="H64" s="169">
        <f>'将来負担比率（分子）の構造'!K$43</f>
        <v>6357</v>
      </c>
      <c r="I64" s="169"/>
      <c r="J64" s="169"/>
      <c r="K64" s="169">
        <f>'将来負担比率（分子）の構造'!L$43</f>
        <v>5879</v>
      </c>
      <c r="L64" s="169"/>
      <c r="M64" s="169"/>
      <c r="N64" s="169">
        <f>'将来負担比率（分子）の構造'!M$43</f>
        <v>5093</v>
      </c>
      <c r="O64" s="169"/>
      <c r="P64" s="169"/>
    </row>
    <row r="65" spans="1:16" x14ac:dyDescent="0.2">
      <c r="A65" s="169" t="s">
        <v>32</v>
      </c>
      <c r="B65" s="169">
        <f>'将来負担比率（分子）の構造'!I$42</f>
        <v>1740</v>
      </c>
      <c r="C65" s="169"/>
      <c r="D65" s="169"/>
      <c r="E65" s="169">
        <f>'将来負担比率（分子）の構造'!J$42</f>
        <v>1550</v>
      </c>
      <c r="F65" s="169"/>
      <c r="G65" s="169"/>
      <c r="H65" s="169">
        <f>'将来負担比率（分子）の構造'!K$42</f>
        <v>1397</v>
      </c>
      <c r="I65" s="169"/>
      <c r="J65" s="169"/>
      <c r="K65" s="169">
        <f>'将来負担比率（分子）の構造'!L$42</f>
        <v>1077</v>
      </c>
      <c r="L65" s="169"/>
      <c r="M65" s="169"/>
      <c r="N65" s="169">
        <f>'将来負担比率（分子）の構造'!M$42</f>
        <v>1930</v>
      </c>
      <c r="O65" s="169"/>
      <c r="P65" s="169"/>
    </row>
    <row r="66" spans="1:16" x14ac:dyDescent="0.2">
      <c r="A66" s="169" t="s">
        <v>31</v>
      </c>
      <c r="B66" s="169">
        <f>'将来負担比率（分子）の構造'!I$41</f>
        <v>36309</v>
      </c>
      <c r="C66" s="169"/>
      <c r="D66" s="169"/>
      <c r="E66" s="169">
        <f>'将来負担比率（分子）の構造'!J$41</f>
        <v>34366</v>
      </c>
      <c r="F66" s="169"/>
      <c r="G66" s="169"/>
      <c r="H66" s="169">
        <f>'将来負担比率（分子）の構造'!K$41</f>
        <v>31051</v>
      </c>
      <c r="I66" s="169"/>
      <c r="J66" s="169"/>
      <c r="K66" s="169">
        <f>'将来負担比率（分子）の構造'!L$41</f>
        <v>28133</v>
      </c>
      <c r="L66" s="169"/>
      <c r="M66" s="169"/>
      <c r="N66" s="169">
        <f>'将来負担比率（分子）の構造'!M$41</f>
        <v>25256</v>
      </c>
      <c r="O66" s="169"/>
      <c r="P66" s="169"/>
    </row>
    <row r="67" spans="1:16" x14ac:dyDescent="0.2">
      <c r="A67" s="169" t="s">
        <v>71</v>
      </c>
      <c r="B67" s="169" t="e">
        <f>NA()</f>
        <v>#N/A</v>
      </c>
      <c r="C67" s="169">
        <f>IF(ISNUMBER('将来負担比率（分子）の構造'!I$53), IF('将来負担比率（分子）の構造'!I$53 &lt; 0, 0, '将来負担比率（分子）の構造'!I$53), NA())</f>
        <v>2593</v>
      </c>
      <c r="D67" s="169" t="e">
        <f>NA()</f>
        <v>#N/A</v>
      </c>
      <c r="E67" s="169" t="e">
        <f>NA()</f>
        <v>#N/A</v>
      </c>
      <c r="F67" s="169">
        <f>IF(ISNUMBER('将来負担比率（分子）の構造'!J$53), IF('将来負担比率（分子）の構造'!J$53 &lt; 0, 0, '将来負担比率（分子）の構造'!J$53), NA())</f>
        <v>1553</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5564</v>
      </c>
      <c r="C72" s="173">
        <f>基金残高に係る経年分析!G55</f>
        <v>6159</v>
      </c>
      <c r="D72" s="173">
        <f>基金残高に係る経年分析!H55</f>
        <v>6679</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11819</v>
      </c>
      <c r="C74" s="173">
        <f>基金残高に係る経年分析!G57</f>
        <v>13124</v>
      </c>
      <c r="D74" s="173">
        <f>基金残高に係る経年分析!H57</f>
        <v>13812</v>
      </c>
    </row>
  </sheetData>
  <sheetProtection algorithmName="SHA-512" hashValue="B8NtGTKKpS2vq8x82iE6CDxz+u6oztnrhZkiQUnF8Yc45l7qcpjM47hZgxWBFy/8UVafIz/YhD2wok5QC66Piw==" saltValue="CFZ59oS2jWaEtYitMEBR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40610540</v>
      </c>
      <c r="S5" s="664"/>
      <c r="T5" s="664"/>
      <c r="U5" s="664"/>
      <c r="V5" s="664"/>
      <c r="W5" s="664"/>
      <c r="X5" s="664"/>
      <c r="Y5" s="689"/>
      <c r="Z5" s="702">
        <v>50.7</v>
      </c>
      <c r="AA5" s="702"/>
      <c r="AB5" s="702"/>
      <c r="AC5" s="702"/>
      <c r="AD5" s="703">
        <v>37766330</v>
      </c>
      <c r="AE5" s="703"/>
      <c r="AF5" s="703"/>
      <c r="AG5" s="703"/>
      <c r="AH5" s="703"/>
      <c r="AI5" s="703"/>
      <c r="AJ5" s="703"/>
      <c r="AK5" s="703"/>
      <c r="AL5" s="690">
        <v>84.5</v>
      </c>
      <c r="AM5" s="672"/>
      <c r="AN5" s="672"/>
      <c r="AO5" s="691"/>
      <c r="AP5" s="666" t="s">
        <v>216</v>
      </c>
      <c r="AQ5" s="667"/>
      <c r="AR5" s="667"/>
      <c r="AS5" s="667"/>
      <c r="AT5" s="667"/>
      <c r="AU5" s="667"/>
      <c r="AV5" s="667"/>
      <c r="AW5" s="667"/>
      <c r="AX5" s="667"/>
      <c r="AY5" s="667"/>
      <c r="AZ5" s="667"/>
      <c r="BA5" s="667"/>
      <c r="BB5" s="667"/>
      <c r="BC5" s="667"/>
      <c r="BD5" s="667"/>
      <c r="BE5" s="667"/>
      <c r="BF5" s="668"/>
      <c r="BG5" s="608">
        <v>37327547</v>
      </c>
      <c r="BH5" s="609"/>
      <c r="BI5" s="609"/>
      <c r="BJ5" s="609"/>
      <c r="BK5" s="609"/>
      <c r="BL5" s="609"/>
      <c r="BM5" s="609"/>
      <c r="BN5" s="610"/>
      <c r="BO5" s="646">
        <v>91.9</v>
      </c>
      <c r="BP5" s="646"/>
      <c r="BQ5" s="646"/>
      <c r="BR5" s="646"/>
      <c r="BS5" s="647">
        <v>200524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284003</v>
      </c>
      <c r="S6" s="609"/>
      <c r="T6" s="609"/>
      <c r="U6" s="609"/>
      <c r="V6" s="609"/>
      <c r="W6" s="609"/>
      <c r="X6" s="609"/>
      <c r="Y6" s="610"/>
      <c r="Z6" s="646">
        <v>0.4</v>
      </c>
      <c r="AA6" s="646"/>
      <c r="AB6" s="646"/>
      <c r="AC6" s="646"/>
      <c r="AD6" s="647">
        <v>284003</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37327547</v>
      </c>
      <c r="BH6" s="609"/>
      <c r="BI6" s="609"/>
      <c r="BJ6" s="609"/>
      <c r="BK6" s="609"/>
      <c r="BL6" s="609"/>
      <c r="BM6" s="609"/>
      <c r="BN6" s="610"/>
      <c r="BO6" s="646">
        <v>91.9</v>
      </c>
      <c r="BP6" s="646"/>
      <c r="BQ6" s="646"/>
      <c r="BR6" s="646"/>
      <c r="BS6" s="647">
        <v>200524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501261</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501200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79335</v>
      </c>
      <c r="S7" s="609"/>
      <c r="T7" s="609"/>
      <c r="U7" s="609"/>
      <c r="V7" s="609"/>
      <c r="W7" s="609"/>
      <c r="X7" s="609"/>
      <c r="Y7" s="610"/>
      <c r="Z7" s="646">
        <v>0.1</v>
      </c>
      <c r="AA7" s="646"/>
      <c r="AB7" s="646"/>
      <c r="AC7" s="646"/>
      <c r="AD7" s="647">
        <v>79335</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21245795</v>
      </c>
      <c r="BH7" s="609"/>
      <c r="BI7" s="609"/>
      <c r="BJ7" s="609"/>
      <c r="BK7" s="609"/>
      <c r="BL7" s="609"/>
      <c r="BM7" s="609"/>
      <c r="BN7" s="610"/>
      <c r="BO7" s="646">
        <v>52.3</v>
      </c>
      <c r="BP7" s="646"/>
      <c r="BQ7" s="646"/>
      <c r="BR7" s="646"/>
      <c r="BS7" s="647">
        <v>200524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9056852</v>
      </c>
      <c r="CS7" s="609"/>
      <c r="CT7" s="609"/>
      <c r="CU7" s="609"/>
      <c r="CV7" s="609"/>
      <c r="CW7" s="609"/>
      <c r="CX7" s="609"/>
      <c r="CY7" s="610"/>
      <c r="CZ7" s="646">
        <v>11.7</v>
      </c>
      <c r="DA7" s="646"/>
      <c r="DB7" s="646"/>
      <c r="DC7" s="646"/>
      <c r="DD7" s="614">
        <v>624014</v>
      </c>
      <c r="DE7" s="609"/>
      <c r="DF7" s="609"/>
      <c r="DG7" s="609"/>
      <c r="DH7" s="609"/>
      <c r="DI7" s="609"/>
      <c r="DJ7" s="609"/>
      <c r="DK7" s="609"/>
      <c r="DL7" s="609"/>
      <c r="DM7" s="609"/>
      <c r="DN7" s="609"/>
      <c r="DO7" s="609"/>
      <c r="DP7" s="610"/>
      <c r="DQ7" s="614">
        <v>7806314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422112</v>
      </c>
      <c r="S8" s="609"/>
      <c r="T8" s="609"/>
      <c r="U8" s="609"/>
      <c r="V8" s="609"/>
      <c r="W8" s="609"/>
      <c r="X8" s="609"/>
      <c r="Y8" s="610"/>
      <c r="Z8" s="646">
        <v>0.5</v>
      </c>
      <c r="AA8" s="646"/>
      <c r="AB8" s="646"/>
      <c r="AC8" s="646"/>
      <c r="AD8" s="647">
        <v>422112</v>
      </c>
      <c r="AE8" s="647"/>
      <c r="AF8" s="647"/>
      <c r="AG8" s="647"/>
      <c r="AH8" s="647"/>
      <c r="AI8" s="647"/>
      <c r="AJ8" s="647"/>
      <c r="AK8" s="647"/>
      <c r="AL8" s="611">
        <v>0.9</v>
      </c>
      <c r="AM8" s="612"/>
      <c r="AN8" s="612"/>
      <c r="AO8" s="648"/>
      <c r="AP8" s="605" t="s">
        <v>227</v>
      </c>
      <c r="AQ8" s="606"/>
      <c r="AR8" s="606"/>
      <c r="AS8" s="606"/>
      <c r="AT8" s="606"/>
      <c r="AU8" s="606"/>
      <c r="AV8" s="606"/>
      <c r="AW8" s="606"/>
      <c r="AX8" s="606"/>
      <c r="AY8" s="606"/>
      <c r="AZ8" s="606"/>
      <c r="BA8" s="606"/>
      <c r="BB8" s="606"/>
      <c r="BC8" s="606"/>
      <c r="BD8" s="606"/>
      <c r="BE8" s="606"/>
      <c r="BF8" s="607"/>
      <c r="BG8" s="608">
        <v>370232</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41714489</v>
      </c>
      <c r="CS8" s="609"/>
      <c r="CT8" s="609"/>
      <c r="CU8" s="609"/>
      <c r="CV8" s="609"/>
      <c r="CW8" s="609"/>
      <c r="CX8" s="609"/>
      <c r="CY8" s="610"/>
      <c r="CZ8" s="646">
        <v>53.7</v>
      </c>
      <c r="DA8" s="646"/>
      <c r="DB8" s="646"/>
      <c r="DC8" s="646"/>
      <c r="DD8" s="614">
        <v>650639</v>
      </c>
      <c r="DE8" s="609"/>
      <c r="DF8" s="609"/>
      <c r="DG8" s="609"/>
      <c r="DH8" s="609"/>
      <c r="DI8" s="609"/>
      <c r="DJ8" s="609"/>
      <c r="DK8" s="609"/>
      <c r="DL8" s="609"/>
      <c r="DM8" s="609"/>
      <c r="DN8" s="609"/>
      <c r="DO8" s="609"/>
      <c r="DP8" s="610"/>
      <c r="DQ8" s="614">
        <v>21489439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453489</v>
      </c>
      <c r="S9" s="609"/>
      <c r="T9" s="609"/>
      <c r="U9" s="609"/>
      <c r="V9" s="609"/>
      <c r="W9" s="609"/>
      <c r="X9" s="609"/>
      <c r="Y9" s="610"/>
      <c r="Z9" s="646">
        <v>0.6</v>
      </c>
      <c r="AA9" s="646"/>
      <c r="AB9" s="646"/>
      <c r="AC9" s="646"/>
      <c r="AD9" s="647">
        <v>453489</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19261568</v>
      </c>
      <c r="BH9" s="609"/>
      <c r="BI9" s="609"/>
      <c r="BJ9" s="609"/>
      <c r="BK9" s="609"/>
      <c r="BL9" s="609"/>
      <c r="BM9" s="609"/>
      <c r="BN9" s="610"/>
      <c r="BO9" s="646">
        <v>47.4</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4808005</v>
      </c>
      <c r="CS9" s="609"/>
      <c r="CT9" s="609"/>
      <c r="CU9" s="609"/>
      <c r="CV9" s="609"/>
      <c r="CW9" s="609"/>
      <c r="CX9" s="609"/>
      <c r="CY9" s="610"/>
      <c r="CZ9" s="646">
        <v>6.2</v>
      </c>
      <c r="DA9" s="646"/>
      <c r="DB9" s="646"/>
      <c r="DC9" s="646"/>
      <c r="DD9" s="614">
        <v>1897</v>
      </c>
      <c r="DE9" s="609"/>
      <c r="DF9" s="609"/>
      <c r="DG9" s="609"/>
      <c r="DH9" s="609"/>
      <c r="DI9" s="609"/>
      <c r="DJ9" s="609"/>
      <c r="DK9" s="609"/>
      <c r="DL9" s="609"/>
      <c r="DM9" s="609"/>
      <c r="DN9" s="609"/>
      <c r="DO9" s="609"/>
      <c r="DP9" s="610"/>
      <c r="DQ9" s="614">
        <v>3133884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472570</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131793</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v>106098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4514248</v>
      </c>
      <c r="S11" s="609"/>
      <c r="T11" s="609"/>
      <c r="U11" s="609"/>
      <c r="V11" s="609"/>
      <c r="W11" s="609"/>
      <c r="X11" s="609"/>
      <c r="Y11" s="610"/>
      <c r="Z11" s="611">
        <v>5.6</v>
      </c>
      <c r="AA11" s="612"/>
      <c r="AB11" s="612"/>
      <c r="AC11" s="613"/>
      <c r="AD11" s="614">
        <v>4514248</v>
      </c>
      <c r="AE11" s="609"/>
      <c r="AF11" s="609"/>
      <c r="AG11" s="609"/>
      <c r="AH11" s="609"/>
      <c r="AI11" s="609"/>
      <c r="AJ11" s="609"/>
      <c r="AK11" s="610"/>
      <c r="AL11" s="611">
        <v>10.1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1141425</v>
      </c>
      <c r="BH11" s="609"/>
      <c r="BI11" s="609"/>
      <c r="BJ11" s="609"/>
      <c r="BK11" s="609"/>
      <c r="BL11" s="609"/>
      <c r="BM11" s="609"/>
      <c r="BN11" s="610"/>
      <c r="BO11" s="646">
        <v>2.8</v>
      </c>
      <c r="BP11" s="646"/>
      <c r="BQ11" s="646"/>
      <c r="BR11" s="646"/>
      <c r="BS11" s="647">
        <v>200524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233229</v>
      </c>
      <c r="CS11" s="609"/>
      <c r="CT11" s="609"/>
      <c r="CU11" s="609"/>
      <c r="CV11" s="609"/>
      <c r="CW11" s="609"/>
      <c r="CX11" s="609"/>
      <c r="CY11" s="610"/>
      <c r="CZ11" s="646">
        <v>0.3</v>
      </c>
      <c r="DA11" s="646"/>
      <c r="DB11" s="646"/>
      <c r="DC11" s="646"/>
      <c r="DD11" s="614">
        <v>73148</v>
      </c>
      <c r="DE11" s="609"/>
      <c r="DF11" s="609"/>
      <c r="DG11" s="609"/>
      <c r="DH11" s="609"/>
      <c r="DI11" s="609"/>
      <c r="DJ11" s="609"/>
      <c r="DK11" s="609"/>
      <c r="DL11" s="609"/>
      <c r="DM11" s="609"/>
      <c r="DN11" s="609"/>
      <c r="DO11" s="609"/>
      <c r="DP11" s="610"/>
      <c r="DQ11" s="614">
        <v>164860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15129225</v>
      </c>
      <c r="BH12" s="609"/>
      <c r="BI12" s="609"/>
      <c r="BJ12" s="609"/>
      <c r="BK12" s="609"/>
      <c r="BL12" s="609"/>
      <c r="BM12" s="609"/>
      <c r="BN12" s="610"/>
      <c r="BO12" s="646">
        <v>37.299999999999997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686224</v>
      </c>
      <c r="CS12" s="609"/>
      <c r="CT12" s="609"/>
      <c r="CU12" s="609"/>
      <c r="CV12" s="609"/>
      <c r="CW12" s="609"/>
      <c r="CX12" s="609"/>
      <c r="CY12" s="610"/>
      <c r="CZ12" s="646">
        <v>0.9</v>
      </c>
      <c r="DA12" s="646"/>
      <c r="DB12" s="646"/>
      <c r="DC12" s="646"/>
      <c r="DD12" s="614">
        <v>213606</v>
      </c>
      <c r="DE12" s="609"/>
      <c r="DF12" s="609"/>
      <c r="DG12" s="609"/>
      <c r="DH12" s="609"/>
      <c r="DI12" s="609"/>
      <c r="DJ12" s="609"/>
      <c r="DK12" s="609"/>
      <c r="DL12" s="609"/>
      <c r="DM12" s="609"/>
      <c r="DN12" s="609"/>
      <c r="DO12" s="609"/>
      <c r="DP12" s="610"/>
      <c r="DQ12" s="614">
        <v>453823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14826616</v>
      </c>
      <c r="BH13" s="609"/>
      <c r="BI13" s="609"/>
      <c r="BJ13" s="609"/>
      <c r="BK13" s="609"/>
      <c r="BL13" s="609"/>
      <c r="BM13" s="609"/>
      <c r="BN13" s="610"/>
      <c r="BO13" s="646">
        <v>36.5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4849480</v>
      </c>
      <c r="CS13" s="609"/>
      <c r="CT13" s="609"/>
      <c r="CU13" s="609"/>
      <c r="CV13" s="609"/>
      <c r="CW13" s="609"/>
      <c r="CX13" s="609"/>
      <c r="CY13" s="610"/>
      <c r="CZ13" s="646">
        <v>6.2</v>
      </c>
      <c r="DA13" s="646"/>
      <c r="DB13" s="646"/>
      <c r="DC13" s="646"/>
      <c r="DD13" s="614">
        <v>1298108</v>
      </c>
      <c r="DE13" s="609"/>
      <c r="DF13" s="609"/>
      <c r="DG13" s="609"/>
      <c r="DH13" s="609"/>
      <c r="DI13" s="609"/>
      <c r="DJ13" s="609"/>
      <c r="DK13" s="609"/>
      <c r="DL13" s="609"/>
      <c r="DM13" s="609"/>
      <c r="DN13" s="609"/>
      <c r="DO13" s="609"/>
      <c r="DP13" s="610"/>
      <c r="DQ13" s="614">
        <v>4324629</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2088</v>
      </c>
      <c r="S14" s="609"/>
      <c r="T14" s="609"/>
      <c r="U14" s="609"/>
      <c r="V14" s="609"/>
      <c r="W14" s="609"/>
      <c r="X14" s="609"/>
      <c r="Y14" s="610"/>
      <c r="Z14" s="646">
        <v>0</v>
      </c>
      <c r="AA14" s="646"/>
      <c r="AB14" s="646"/>
      <c r="AC14" s="646"/>
      <c r="AD14" s="647">
        <v>2088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118332</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2225030</v>
      </c>
      <c r="CS14" s="609"/>
      <c r="CT14" s="609"/>
      <c r="CU14" s="609"/>
      <c r="CV14" s="609"/>
      <c r="CW14" s="609"/>
      <c r="CX14" s="609"/>
      <c r="CY14" s="610"/>
      <c r="CZ14" s="646">
        <v>2.9</v>
      </c>
      <c r="DA14" s="646"/>
      <c r="DB14" s="646"/>
      <c r="DC14" s="646"/>
      <c r="DD14" s="614">
        <v>41521</v>
      </c>
      <c r="DE14" s="609"/>
      <c r="DF14" s="609"/>
      <c r="DG14" s="609"/>
      <c r="DH14" s="609"/>
      <c r="DI14" s="609"/>
      <c r="DJ14" s="609"/>
      <c r="DK14" s="609"/>
      <c r="DL14" s="609"/>
      <c r="DM14" s="609"/>
      <c r="DN14" s="609"/>
      <c r="DO14" s="609"/>
      <c r="DP14" s="610"/>
      <c r="DQ14" s="614">
        <v>1924387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834195</v>
      </c>
      <c r="BH15" s="609"/>
      <c r="BI15" s="609"/>
      <c r="BJ15" s="609"/>
      <c r="BK15" s="609"/>
      <c r="BL15" s="609"/>
      <c r="BM15" s="609"/>
      <c r="BN15" s="610"/>
      <c r="BO15" s="646">
        <v>2.1</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9467535</v>
      </c>
      <c r="CS15" s="609"/>
      <c r="CT15" s="609"/>
      <c r="CU15" s="609"/>
      <c r="CV15" s="609"/>
      <c r="CW15" s="609"/>
      <c r="CX15" s="609"/>
      <c r="CY15" s="610"/>
      <c r="CZ15" s="646">
        <v>12.2</v>
      </c>
      <c r="DA15" s="646"/>
      <c r="DB15" s="646"/>
      <c r="DC15" s="646"/>
      <c r="DD15" s="614">
        <v>1337619</v>
      </c>
      <c r="DE15" s="609"/>
      <c r="DF15" s="609"/>
      <c r="DG15" s="609"/>
      <c r="DH15" s="609"/>
      <c r="DI15" s="609"/>
      <c r="DJ15" s="609"/>
      <c r="DK15" s="609"/>
      <c r="DL15" s="609"/>
      <c r="DM15" s="609"/>
      <c r="DN15" s="609"/>
      <c r="DO15" s="609"/>
      <c r="DP15" s="610"/>
      <c r="DQ15" s="614">
        <v>6708772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78118</v>
      </c>
      <c r="S16" s="609"/>
      <c r="T16" s="609"/>
      <c r="U16" s="609"/>
      <c r="V16" s="609"/>
      <c r="W16" s="609"/>
      <c r="X16" s="609"/>
      <c r="Y16" s="610"/>
      <c r="Z16" s="646">
        <v>0.1</v>
      </c>
      <c r="AA16" s="646"/>
      <c r="AB16" s="646"/>
      <c r="AC16" s="646"/>
      <c r="AD16" s="647">
        <v>78118</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646402</v>
      </c>
      <c r="S17" s="609"/>
      <c r="T17" s="609"/>
      <c r="U17" s="609"/>
      <c r="V17" s="609"/>
      <c r="W17" s="609"/>
      <c r="X17" s="609"/>
      <c r="Y17" s="610"/>
      <c r="Z17" s="646">
        <v>0.8</v>
      </c>
      <c r="AA17" s="646"/>
      <c r="AB17" s="646"/>
      <c r="AC17" s="646"/>
      <c r="AD17" s="647">
        <v>646402</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4040190</v>
      </c>
      <c r="CS17" s="609"/>
      <c r="CT17" s="609"/>
      <c r="CU17" s="609"/>
      <c r="CV17" s="609"/>
      <c r="CW17" s="609"/>
      <c r="CX17" s="609"/>
      <c r="CY17" s="610"/>
      <c r="CZ17" s="646">
        <v>5.2</v>
      </c>
      <c r="DA17" s="646"/>
      <c r="DB17" s="646"/>
      <c r="DC17" s="646"/>
      <c r="DD17" s="614" t="s">
        <v>122</v>
      </c>
      <c r="DE17" s="609"/>
      <c r="DF17" s="609"/>
      <c r="DG17" s="609"/>
      <c r="DH17" s="609"/>
      <c r="DI17" s="609"/>
      <c r="DJ17" s="609"/>
      <c r="DK17" s="609"/>
      <c r="DL17" s="609"/>
      <c r="DM17" s="609"/>
      <c r="DN17" s="609"/>
      <c r="DO17" s="609"/>
      <c r="DP17" s="610"/>
      <c r="DQ17" s="614">
        <v>4026945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161292</v>
      </c>
      <c r="S18" s="609"/>
      <c r="T18" s="609"/>
      <c r="U18" s="609"/>
      <c r="V18" s="609"/>
      <c r="W18" s="609"/>
      <c r="X18" s="609"/>
      <c r="Y18" s="610"/>
      <c r="Z18" s="646">
        <v>0.2</v>
      </c>
      <c r="AA18" s="646"/>
      <c r="AB18" s="646"/>
      <c r="AC18" s="646"/>
      <c r="AD18" s="647">
        <v>161292</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160761</v>
      </c>
      <c r="S19" s="609"/>
      <c r="T19" s="609"/>
      <c r="U19" s="609"/>
      <c r="V19" s="609"/>
      <c r="W19" s="609"/>
      <c r="X19" s="609"/>
      <c r="Y19" s="610"/>
      <c r="Z19" s="646">
        <v>0.2</v>
      </c>
      <c r="AA19" s="646"/>
      <c r="AB19" s="646"/>
      <c r="AC19" s="646"/>
      <c r="AD19" s="647">
        <v>160761</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3282993</v>
      </c>
      <c r="BH19" s="609"/>
      <c r="BI19" s="609"/>
      <c r="BJ19" s="609"/>
      <c r="BK19" s="609"/>
      <c r="BL19" s="609"/>
      <c r="BM19" s="609"/>
      <c r="BN19" s="610"/>
      <c r="BO19" s="646">
        <v>8.1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531</v>
      </c>
      <c r="S20" s="609"/>
      <c r="T20" s="609"/>
      <c r="U20" s="609"/>
      <c r="V20" s="609"/>
      <c r="W20" s="609"/>
      <c r="X20" s="609"/>
      <c r="Y20" s="610"/>
      <c r="Z20" s="646">
        <v>0</v>
      </c>
      <c r="AA20" s="646"/>
      <c r="AB20" s="646"/>
      <c r="AC20" s="646"/>
      <c r="AD20" s="647">
        <v>531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3282993</v>
      </c>
      <c r="BH20" s="609"/>
      <c r="BI20" s="609"/>
      <c r="BJ20" s="609"/>
      <c r="BK20" s="609"/>
      <c r="BL20" s="609"/>
      <c r="BM20" s="609"/>
      <c r="BN20" s="610"/>
      <c r="BO20" s="646">
        <v>8.1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77714088</v>
      </c>
      <c r="CS20" s="609"/>
      <c r="CT20" s="609"/>
      <c r="CU20" s="609"/>
      <c r="CV20" s="609"/>
      <c r="CW20" s="609"/>
      <c r="CX20" s="609"/>
      <c r="CY20" s="610"/>
      <c r="CZ20" s="646">
        <v>100</v>
      </c>
      <c r="DA20" s="646"/>
      <c r="DB20" s="646"/>
      <c r="DC20" s="646"/>
      <c r="DD20" s="614">
        <v>4240552</v>
      </c>
      <c r="DE20" s="609"/>
      <c r="DF20" s="609"/>
      <c r="DG20" s="609"/>
      <c r="DH20" s="609"/>
      <c r="DI20" s="609"/>
      <c r="DJ20" s="609"/>
      <c r="DK20" s="609"/>
      <c r="DL20" s="609"/>
      <c r="DM20" s="609"/>
      <c r="DN20" s="609"/>
      <c r="DO20" s="609"/>
      <c r="DP20" s="610"/>
      <c r="DQ20" s="614">
        <v>50640351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28181</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438781</v>
      </c>
      <c r="BH22" s="609"/>
      <c r="BI22" s="609"/>
      <c r="BJ22" s="609"/>
      <c r="BK22" s="609"/>
      <c r="BL22" s="609"/>
      <c r="BM22" s="609"/>
      <c r="BN22" s="610"/>
      <c r="BO22" s="646">
        <v>1.1000000000000001</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28181</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2844210</v>
      </c>
      <c r="BH23" s="609"/>
      <c r="BI23" s="609"/>
      <c r="BJ23" s="609"/>
      <c r="BK23" s="609"/>
      <c r="BL23" s="609"/>
      <c r="BM23" s="609"/>
      <c r="BN23" s="610"/>
      <c r="BO23" s="646">
        <v>7</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40309385</v>
      </c>
      <c r="CS24" s="664"/>
      <c r="CT24" s="664"/>
      <c r="CU24" s="664"/>
      <c r="CV24" s="664"/>
      <c r="CW24" s="664"/>
      <c r="CX24" s="664"/>
      <c r="CY24" s="689"/>
      <c r="CZ24" s="690">
        <v>51.9</v>
      </c>
      <c r="DA24" s="672"/>
      <c r="DB24" s="672"/>
      <c r="DC24" s="692"/>
      <c r="DD24" s="688">
        <v>22747751</v>
      </c>
      <c r="DE24" s="664"/>
      <c r="DF24" s="664"/>
      <c r="DG24" s="664"/>
      <c r="DH24" s="664"/>
      <c r="DI24" s="664"/>
      <c r="DJ24" s="664"/>
      <c r="DK24" s="689"/>
      <c r="DL24" s="688">
        <v>20325428</v>
      </c>
      <c r="DM24" s="664"/>
      <c r="DN24" s="664"/>
      <c r="DO24" s="664"/>
      <c r="DP24" s="664"/>
      <c r="DQ24" s="664"/>
      <c r="DR24" s="664"/>
      <c r="DS24" s="664"/>
      <c r="DT24" s="664"/>
      <c r="DU24" s="664"/>
      <c r="DV24" s="689"/>
      <c r="DW24" s="690">
        <v>45.5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47279808</v>
      </c>
      <c r="S25" s="609"/>
      <c r="T25" s="609"/>
      <c r="U25" s="609"/>
      <c r="V25" s="609"/>
      <c r="W25" s="609"/>
      <c r="X25" s="609"/>
      <c r="Y25" s="610"/>
      <c r="Z25" s="646">
        <v>59</v>
      </c>
      <c r="AA25" s="646"/>
      <c r="AB25" s="646"/>
      <c r="AC25" s="646"/>
      <c r="AD25" s="647">
        <v>44407417</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10771246</v>
      </c>
      <c r="CS25" s="621"/>
      <c r="CT25" s="621"/>
      <c r="CU25" s="621"/>
      <c r="CV25" s="621"/>
      <c r="CW25" s="621"/>
      <c r="CX25" s="621"/>
      <c r="CY25" s="622"/>
      <c r="CZ25" s="611">
        <v>13.9</v>
      </c>
      <c r="DA25" s="623"/>
      <c r="DB25" s="623"/>
      <c r="DC25" s="624"/>
      <c r="DD25" s="614">
        <v>9633990</v>
      </c>
      <c r="DE25" s="621"/>
      <c r="DF25" s="621"/>
      <c r="DG25" s="621"/>
      <c r="DH25" s="621"/>
      <c r="DI25" s="621"/>
      <c r="DJ25" s="621"/>
      <c r="DK25" s="622"/>
      <c r="DL25" s="614">
        <v>9483057</v>
      </c>
      <c r="DM25" s="621"/>
      <c r="DN25" s="621"/>
      <c r="DO25" s="621"/>
      <c r="DP25" s="621"/>
      <c r="DQ25" s="621"/>
      <c r="DR25" s="621"/>
      <c r="DS25" s="621"/>
      <c r="DT25" s="621"/>
      <c r="DU25" s="621"/>
      <c r="DV25" s="622"/>
      <c r="DW25" s="611">
        <v>21.2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16614</v>
      </c>
      <c r="S26" s="609"/>
      <c r="T26" s="609"/>
      <c r="U26" s="609"/>
      <c r="V26" s="609"/>
      <c r="W26" s="609"/>
      <c r="X26" s="609"/>
      <c r="Y26" s="610"/>
      <c r="Z26" s="646">
        <v>0</v>
      </c>
      <c r="AA26" s="646"/>
      <c r="AB26" s="646"/>
      <c r="AC26" s="646"/>
      <c r="AD26" s="647">
        <v>16614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6625262</v>
      </c>
      <c r="CS26" s="609"/>
      <c r="CT26" s="609"/>
      <c r="CU26" s="609"/>
      <c r="CV26" s="609"/>
      <c r="CW26" s="609"/>
      <c r="CX26" s="609"/>
      <c r="CY26" s="610"/>
      <c r="CZ26" s="611">
        <v>8.5</v>
      </c>
      <c r="DA26" s="623"/>
      <c r="DB26" s="623"/>
      <c r="DC26" s="624"/>
      <c r="DD26" s="614">
        <v>5808852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443128</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40610540</v>
      </c>
      <c r="BH27" s="609"/>
      <c r="BI27" s="609"/>
      <c r="BJ27" s="609"/>
      <c r="BK27" s="609"/>
      <c r="BL27" s="609"/>
      <c r="BM27" s="609"/>
      <c r="BN27" s="610"/>
      <c r="BO27" s="646">
        <v>100</v>
      </c>
      <c r="BP27" s="646"/>
      <c r="BQ27" s="646"/>
      <c r="BR27" s="646"/>
      <c r="BS27" s="647">
        <v>200524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25497949</v>
      </c>
      <c r="CS27" s="621"/>
      <c r="CT27" s="621"/>
      <c r="CU27" s="621"/>
      <c r="CV27" s="621"/>
      <c r="CW27" s="621"/>
      <c r="CX27" s="621"/>
      <c r="CY27" s="622"/>
      <c r="CZ27" s="611">
        <v>32.799999999999997</v>
      </c>
      <c r="DA27" s="623"/>
      <c r="DB27" s="623"/>
      <c r="DC27" s="624"/>
      <c r="DD27" s="614">
        <v>9086816</v>
      </c>
      <c r="DE27" s="621"/>
      <c r="DF27" s="621"/>
      <c r="DG27" s="621"/>
      <c r="DH27" s="621"/>
      <c r="DI27" s="621"/>
      <c r="DJ27" s="621"/>
      <c r="DK27" s="622"/>
      <c r="DL27" s="614">
        <v>7278386</v>
      </c>
      <c r="DM27" s="621"/>
      <c r="DN27" s="621"/>
      <c r="DO27" s="621"/>
      <c r="DP27" s="621"/>
      <c r="DQ27" s="621"/>
      <c r="DR27" s="621"/>
      <c r="DS27" s="621"/>
      <c r="DT27" s="621"/>
      <c r="DU27" s="621"/>
      <c r="DV27" s="622"/>
      <c r="DW27" s="611">
        <v>16.3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845944</v>
      </c>
      <c r="S28" s="609"/>
      <c r="T28" s="609"/>
      <c r="U28" s="609"/>
      <c r="V28" s="609"/>
      <c r="W28" s="609"/>
      <c r="X28" s="609"/>
      <c r="Y28" s="610"/>
      <c r="Z28" s="646">
        <v>1.1000000000000001</v>
      </c>
      <c r="AA28" s="646"/>
      <c r="AB28" s="646"/>
      <c r="AC28" s="646"/>
      <c r="AD28" s="647">
        <v>251299</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4040190</v>
      </c>
      <c r="CS28" s="609"/>
      <c r="CT28" s="609"/>
      <c r="CU28" s="609"/>
      <c r="CV28" s="609"/>
      <c r="CW28" s="609"/>
      <c r="CX28" s="609"/>
      <c r="CY28" s="610"/>
      <c r="CZ28" s="611">
        <v>5.2</v>
      </c>
      <c r="DA28" s="623"/>
      <c r="DB28" s="623"/>
      <c r="DC28" s="624"/>
      <c r="DD28" s="614">
        <v>4026945</v>
      </c>
      <c r="DE28" s="609"/>
      <c r="DF28" s="609"/>
      <c r="DG28" s="609"/>
      <c r="DH28" s="609"/>
      <c r="DI28" s="609"/>
      <c r="DJ28" s="609"/>
      <c r="DK28" s="610"/>
      <c r="DL28" s="614">
        <v>3563985</v>
      </c>
      <c r="DM28" s="609"/>
      <c r="DN28" s="609"/>
      <c r="DO28" s="609"/>
      <c r="DP28" s="609"/>
      <c r="DQ28" s="609"/>
      <c r="DR28" s="609"/>
      <c r="DS28" s="609"/>
      <c r="DT28" s="609"/>
      <c r="DU28" s="609"/>
      <c r="DV28" s="610"/>
      <c r="DW28" s="611">
        <v>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476011</v>
      </c>
      <c r="S29" s="609"/>
      <c r="T29" s="609"/>
      <c r="U29" s="609"/>
      <c r="V29" s="609"/>
      <c r="W29" s="609"/>
      <c r="X29" s="609"/>
      <c r="Y29" s="610"/>
      <c r="Z29" s="646">
        <v>0.6</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4040040</v>
      </c>
      <c r="CS29" s="621"/>
      <c r="CT29" s="621"/>
      <c r="CU29" s="621"/>
      <c r="CV29" s="621"/>
      <c r="CW29" s="621"/>
      <c r="CX29" s="621"/>
      <c r="CY29" s="622"/>
      <c r="CZ29" s="611">
        <v>5.2</v>
      </c>
      <c r="DA29" s="623"/>
      <c r="DB29" s="623"/>
      <c r="DC29" s="624"/>
      <c r="DD29" s="614">
        <v>4026795</v>
      </c>
      <c r="DE29" s="621"/>
      <c r="DF29" s="621"/>
      <c r="DG29" s="621"/>
      <c r="DH29" s="621"/>
      <c r="DI29" s="621"/>
      <c r="DJ29" s="621"/>
      <c r="DK29" s="622"/>
      <c r="DL29" s="614">
        <v>3563835</v>
      </c>
      <c r="DM29" s="621"/>
      <c r="DN29" s="621"/>
      <c r="DO29" s="621"/>
      <c r="DP29" s="621"/>
      <c r="DQ29" s="621"/>
      <c r="DR29" s="621"/>
      <c r="DS29" s="621"/>
      <c r="DT29" s="621"/>
      <c r="DU29" s="621"/>
      <c r="DV29" s="622"/>
      <c r="DW29" s="611">
        <v>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15292837</v>
      </c>
      <c r="S30" s="609"/>
      <c r="T30" s="609"/>
      <c r="U30" s="609"/>
      <c r="V30" s="609"/>
      <c r="W30" s="609"/>
      <c r="X30" s="609"/>
      <c r="Y30" s="610"/>
      <c r="Z30" s="646">
        <v>19.100000000000001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3887763</v>
      </c>
      <c r="CS30" s="609"/>
      <c r="CT30" s="609"/>
      <c r="CU30" s="609"/>
      <c r="CV30" s="609"/>
      <c r="CW30" s="609"/>
      <c r="CX30" s="609"/>
      <c r="CY30" s="610"/>
      <c r="CZ30" s="611">
        <v>5</v>
      </c>
      <c r="DA30" s="623"/>
      <c r="DB30" s="623"/>
      <c r="DC30" s="624"/>
      <c r="DD30" s="614">
        <v>3875573</v>
      </c>
      <c r="DE30" s="609"/>
      <c r="DF30" s="609"/>
      <c r="DG30" s="609"/>
      <c r="DH30" s="609"/>
      <c r="DI30" s="609"/>
      <c r="DJ30" s="609"/>
      <c r="DK30" s="610"/>
      <c r="DL30" s="614">
        <v>3412613</v>
      </c>
      <c r="DM30" s="609"/>
      <c r="DN30" s="609"/>
      <c r="DO30" s="609"/>
      <c r="DP30" s="609"/>
      <c r="DQ30" s="609"/>
      <c r="DR30" s="609"/>
      <c r="DS30" s="609"/>
      <c r="DT30" s="609"/>
      <c r="DU30" s="609"/>
      <c r="DV30" s="610"/>
      <c r="DW30" s="611">
        <v>7.6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99.1</v>
      </c>
      <c r="BN31" s="671"/>
      <c r="BO31" s="671"/>
      <c r="BP31" s="671"/>
      <c r="BQ31" s="673"/>
      <c r="BR31" s="670">
        <v>99.5</v>
      </c>
      <c r="BS31" s="671"/>
      <c r="BT31" s="671"/>
      <c r="BU31" s="671"/>
      <c r="BV31" s="671"/>
      <c r="BW31" s="671"/>
      <c r="BX31" s="672">
        <v>99</v>
      </c>
      <c r="BY31" s="671"/>
      <c r="BZ31" s="671"/>
      <c r="CA31" s="671"/>
      <c r="CB31" s="673"/>
      <c r="CD31" s="629"/>
      <c r="CE31" s="630"/>
      <c r="CF31" s="605" t="s">
        <v>300</v>
      </c>
      <c r="CG31" s="606"/>
      <c r="CH31" s="606"/>
      <c r="CI31" s="606"/>
      <c r="CJ31" s="606"/>
      <c r="CK31" s="606"/>
      <c r="CL31" s="606"/>
      <c r="CM31" s="606"/>
      <c r="CN31" s="606"/>
      <c r="CO31" s="606"/>
      <c r="CP31" s="606"/>
      <c r="CQ31" s="607"/>
      <c r="CR31" s="608">
        <v>152277</v>
      </c>
      <c r="CS31" s="621"/>
      <c r="CT31" s="621"/>
      <c r="CU31" s="621"/>
      <c r="CV31" s="621"/>
      <c r="CW31" s="621"/>
      <c r="CX31" s="621"/>
      <c r="CY31" s="622"/>
      <c r="CZ31" s="611">
        <v>0.2</v>
      </c>
      <c r="DA31" s="623"/>
      <c r="DB31" s="623"/>
      <c r="DC31" s="624"/>
      <c r="DD31" s="614">
        <v>151222</v>
      </c>
      <c r="DE31" s="621"/>
      <c r="DF31" s="621"/>
      <c r="DG31" s="621"/>
      <c r="DH31" s="621"/>
      <c r="DI31" s="621"/>
      <c r="DJ31" s="621"/>
      <c r="DK31" s="622"/>
      <c r="DL31" s="614">
        <v>151222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10742708</v>
      </c>
      <c r="S32" s="609"/>
      <c r="T32" s="609"/>
      <c r="U32" s="609"/>
      <c r="V32" s="609"/>
      <c r="W32" s="609"/>
      <c r="X32" s="609"/>
      <c r="Y32" s="610"/>
      <c r="Z32" s="646">
        <v>13.4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99.4</v>
      </c>
      <c r="BH32" s="621"/>
      <c r="BI32" s="621"/>
      <c r="BJ32" s="621"/>
      <c r="BK32" s="621"/>
      <c r="BL32" s="621"/>
      <c r="BM32" s="612">
        <v>98.6</v>
      </c>
      <c r="BN32" s="621"/>
      <c r="BO32" s="621"/>
      <c r="BP32" s="621"/>
      <c r="BQ32" s="644"/>
      <c r="BR32" s="674">
        <v>99.4</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v>150</v>
      </c>
      <c r="CS32" s="609"/>
      <c r="CT32" s="609"/>
      <c r="CU32" s="609"/>
      <c r="CV32" s="609"/>
      <c r="CW32" s="609"/>
      <c r="CX32" s="609"/>
      <c r="CY32" s="610"/>
      <c r="CZ32" s="611">
        <v>0</v>
      </c>
      <c r="DA32" s="623"/>
      <c r="DB32" s="623"/>
      <c r="DC32" s="624"/>
      <c r="DD32" s="614">
        <v>150</v>
      </c>
      <c r="DE32" s="609"/>
      <c r="DF32" s="609"/>
      <c r="DG32" s="609"/>
      <c r="DH32" s="609"/>
      <c r="DI32" s="609"/>
      <c r="DJ32" s="609"/>
      <c r="DK32" s="610"/>
      <c r="DL32" s="614">
        <v>150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335126</v>
      </c>
      <c r="S33" s="609"/>
      <c r="T33" s="609"/>
      <c r="U33" s="609"/>
      <c r="V33" s="609"/>
      <c r="W33" s="609"/>
      <c r="X33" s="609"/>
      <c r="Y33" s="610"/>
      <c r="Z33" s="646">
        <v>0.4</v>
      </c>
      <c r="AA33" s="646"/>
      <c r="AB33" s="646"/>
      <c r="AC33" s="646"/>
      <c r="AD33" s="647">
        <v>11857</v>
      </c>
      <c r="AE33" s="647"/>
      <c r="AF33" s="647"/>
      <c r="AG33" s="647"/>
      <c r="AH33" s="647"/>
      <c r="AI33" s="647"/>
      <c r="AJ33" s="647"/>
      <c r="AK33" s="647"/>
      <c r="AL33" s="611">
        <v>0</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33164151</v>
      </c>
      <c r="CS33" s="621"/>
      <c r="CT33" s="621"/>
      <c r="CU33" s="621"/>
      <c r="CV33" s="621"/>
      <c r="CW33" s="621"/>
      <c r="CX33" s="621"/>
      <c r="CY33" s="622"/>
      <c r="CZ33" s="611">
        <v>42.7</v>
      </c>
      <c r="DA33" s="623"/>
      <c r="DB33" s="623"/>
      <c r="DC33" s="624"/>
      <c r="DD33" s="614">
        <v>26022587</v>
      </c>
      <c r="DE33" s="621"/>
      <c r="DF33" s="621"/>
      <c r="DG33" s="621"/>
      <c r="DH33" s="621"/>
      <c r="DI33" s="621"/>
      <c r="DJ33" s="621"/>
      <c r="DK33" s="622"/>
      <c r="DL33" s="614">
        <v>19615622</v>
      </c>
      <c r="DM33" s="621"/>
      <c r="DN33" s="621"/>
      <c r="DO33" s="621"/>
      <c r="DP33" s="621"/>
      <c r="DQ33" s="621"/>
      <c r="DR33" s="621"/>
      <c r="DS33" s="621"/>
      <c r="DT33" s="621"/>
      <c r="DU33" s="621"/>
      <c r="DV33" s="622"/>
      <c r="DW33" s="611">
        <v>43.9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48834</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15016644</v>
      </c>
      <c r="CS34" s="609"/>
      <c r="CT34" s="609"/>
      <c r="CU34" s="609"/>
      <c r="CV34" s="609"/>
      <c r="CW34" s="609"/>
      <c r="CX34" s="609"/>
      <c r="CY34" s="610"/>
      <c r="CZ34" s="611">
        <v>19.3</v>
      </c>
      <c r="DA34" s="623"/>
      <c r="DB34" s="623"/>
      <c r="DC34" s="624"/>
      <c r="DD34" s="614">
        <v>10738784</v>
      </c>
      <c r="DE34" s="609"/>
      <c r="DF34" s="609"/>
      <c r="DG34" s="609"/>
      <c r="DH34" s="609"/>
      <c r="DI34" s="609"/>
      <c r="DJ34" s="609"/>
      <c r="DK34" s="610"/>
      <c r="DL34" s="614">
        <v>9462427</v>
      </c>
      <c r="DM34" s="609"/>
      <c r="DN34" s="609"/>
      <c r="DO34" s="609"/>
      <c r="DP34" s="609"/>
      <c r="DQ34" s="609"/>
      <c r="DR34" s="609"/>
      <c r="DS34" s="609"/>
      <c r="DT34" s="609"/>
      <c r="DU34" s="609"/>
      <c r="DV34" s="610"/>
      <c r="DW34" s="611">
        <v>21.2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59679</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18"/>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384016</v>
      </c>
      <c r="CS35" s="621"/>
      <c r="CT35" s="621"/>
      <c r="CU35" s="621"/>
      <c r="CV35" s="621"/>
      <c r="CW35" s="621"/>
      <c r="CX35" s="621"/>
      <c r="CY35" s="622"/>
      <c r="CZ35" s="611">
        <v>0.5</v>
      </c>
      <c r="DA35" s="623"/>
      <c r="DB35" s="623"/>
      <c r="DC35" s="624"/>
      <c r="DD35" s="614">
        <v>375065</v>
      </c>
      <c r="DE35" s="621"/>
      <c r="DF35" s="621"/>
      <c r="DG35" s="621"/>
      <c r="DH35" s="621"/>
      <c r="DI35" s="621"/>
      <c r="DJ35" s="621"/>
      <c r="DK35" s="622"/>
      <c r="DL35" s="614">
        <v>369772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2308586</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3">
        <v>8437068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148700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9203126</v>
      </c>
      <c r="CS36" s="609"/>
      <c r="CT36" s="609"/>
      <c r="CU36" s="609"/>
      <c r="CV36" s="609"/>
      <c r="CW36" s="609"/>
      <c r="CX36" s="609"/>
      <c r="CY36" s="610"/>
      <c r="CZ36" s="611">
        <v>11.8</v>
      </c>
      <c r="DA36" s="623"/>
      <c r="DB36" s="623"/>
      <c r="DC36" s="624"/>
      <c r="DD36" s="614">
        <v>7210651</v>
      </c>
      <c r="DE36" s="609"/>
      <c r="DF36" s="609"/>
      <c r="DG36" s="609"/>
      <c r="DH36" s="609"/>
      <c r="DI36" s="609"/>
      <c r="DJ36" s="609"/>
      <c r="DK36" s="610"/>
      <c r="DL36" s="614">
        <v>5656079</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1262929</v>
      </c>
      <c r="S37" s="609"/>
      <c r="T37" s="609"/>
      <c r="U37" s="609"/>
      <c r="V37" s="609"/>
      <c r="W37" s="609"/>
      <c r="X37" s="609"/>
      <c r="Y37" s="610"/>
      <c r="Z37" s="646">
        <v>1.6</v>
      </c>
      <c r="AA37" s="646"/>
      <c r="AB37" s="646"/>
      <c r="AC37" s="646"/>
      <c r="AD37" s="647">
        <v>132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1126954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-1828090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635638</v>
      </c>
      <c r="CS37" s="621"/>
      <c r="CT37" s="621"/>
      <c r="CU37" s="621"/>
      <c r="CV37" s="621"/>
      <c r="CW37" s="621"/>
      <c r="CX37" s="621"/>
      <c r="CY37" s="622"/>
      <c r="CZ37" s="611">
        <v>0.8</v>
      </c>
      <c r="DA37" s="623"/>
      <c r="DB37" s="623"/>
      <c r="DC37" s="624"/>
      <c r="DD37" s="614">
        <v>635638</v>
      </c>
      <c r="DE37" s="621"/>
      <c r="DF37" s="621"/>
      <c r="DG37" s="621"/>
      <c r="DH37" s="621"/>
      <c r="DI37" s="621"/>
      <c r="DJ37" s="621"/>
      <c r="DK37" s="622"/>
      <c r="DL37" s="614">
        <v>594940</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1011500</v>
      </c>
      <c r="S38" s="609"/>
      <c r="T38" s="609"/>
      <c r="U38" s="609"/>
      <c r="V38" s="609"/>
      <c r="W38" s="609"/>
      <c r="X38" s="609"/>
      <c r="Y38" s="610"/>
      <c r="Z38" s="646">
        <v>1.3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149410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24321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7310114</v>
      </c>
      <c r="CS38" s="609"/>
      <c r="CT38" s="609"/>
      <c r="CU38" s="609"/>
      <c r="CV38" s="609"/>
      <c r="CW38" s="609"/>
      <c r="CX38" s="609"/>
      <c r="CY38" s="610"/>
      <c r="CZ38" s="611">
        <v>9.4</v>
      </c>
      <c r="DA38" s="623"/>
      <c r="DB38" s="623"/>
      <c r="DC38" s="624"/>
      <c r="DD38" s="614">
        <v>6472139</v>
      </c>
      <c r="DE38" s="609"/>
      <c r="DF38" s="609"/>
      <c r="DG38" s="609"/>
      <c r="DH38" s="609"/>
      <c r="DI38" s="609"/>
      <c r="DJ38" s="609"/>
      <c r="DK38" s="610"/>
      <c r="DL38" s="614">
        <v>4127344</v>
      </c>
      <c r="DM38" s="609"/>
      <c r="DN38" s="609"/>
      <c r="DO38" s="609"/>
      <c r="DP38" s="609"/>
      <c r="DQ38" s="609"/>
      <c r="DR38" s="609"/>
      <c r="DS38" s="609"/>
      <c r="DT38" s="609"/>
      <c r="DU38" s="609"/>
      <c r="DV38" s="610"/>
      <c r="DW38" s="611">
        <v>9.1999999999999993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33881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1250251</v>
      </c>
      <c r="CS39" s="621"/>
      <c r="CT39" s="621"/>
      <c r="CU39" s="621"/>
      <c r="CV39" s="621"/>
      <c r="CW39" s="621"/>
      <c r="CX39" s="621"/>
      <c r="CY39" s="622"/>
      <c r="CZ39" s="611">
        <v>1.6</v>
      </c>
      <c r="DA39" s="623"/>
      <c r="DB39" s="623"/>
      <c r="DC39" s="624"/>
      <c r="DD39" s="614">
        <v>1225948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80123704</v>
      </c>
      <c r="S41" s="633"/>
      <c r="T41" s="633"/>
      <c r="U41" s="633"/>
      <c r="V41" s="633"/>
      <c r="W41" s="633"/>
      <c r="X41" s="633"/>
      <c r="Y41" s="636"/>
      <c r="Z41" s="637">
        <v>100</v>
      </c>
      <c r="AA41" s="637"/>
      <c r="AB41" s="637"/>
      <c r="AC41" s="637"/>
      <c r="AD41" s="638">
        <v>44687319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2933304</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4227400</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320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4240552</v>
      </c>
      <c r="CS42" s="621"/>
      <c r="CT42" s="621"/>
      <c r="CU42" s="621"/>
      <c r="CV42" s="621"/>
      <c r="CW42" s="621"/>
      <c r="CX42" s="621"/>
      <c r="CY42" s="622"/>
      <c r="CZ42" s="611">
        <v>5.5</v>
      </c>
      <c r="DA42" s="623"/>
      <c r="DB42" s="623"/>
      <c r="DC42" s="624"/>
      <c r="DD42" s="614">
        <v>1870013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120868</v>
      </c>
      <c r="CS43" s="621"/>
      <c r="CT43" s="621"/>
      <c r="CU43" s="621"/>
      <c r="CV43" s="621"/>
      <c r="CW43" s="621"/>
      <c r="CX43" s="621"/>
      <c r="CY43" s="622"/>
      <c r="CZ43" s="611">
        <v>0.2</v>
      </c>
      <c r="DA43" s="623"/>
      <c r="DB43" s="623"/>
      <c r="DC43" s="624"/>
      <c r="DD43" s="614">
        <v>120868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4240552</v>
      </c>
      <c r="CS44" s="609"/>
      <c r="CT44" s="609"/>
      <c r="CU44" s="609"/>
      <c r="CV44" s="609"/>
      <c r="CW44" s="609"/>
      <c r="CX44" s="609"/>
      <c r="CY44" s="610"/>
      <c r="CZ44" s="611">
        <v>5.5</v>
      </c>
      <c r="DA44" s="612"/>
      <c r="DB44" s="612"/>
      <c r="DC44" s="613"/>
      <c r="DD44" s="614">
        <v>1870013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382850</v>
      </c>
      <c r="CS45" s="621"/>
      <c r="CT45" s="621"/>
      <c r="CU45" s="621"/>
      <c r="CV45" s="621"/>
      <c r="CW45" s="621"/>
      <c r="CX45" s="621"/>
      <c r="CY45" s="622"/>
      <c r="CZ45" s="611">
        <v>0.5</v>
      </c>
      <c r="DA45" s="623"/>
      <c r="DB45" s="623"/>
      <c r="DC45" s="624"/>
      <c r="DD45" s="614">
        <v>81248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3857702</v>
      </c>
      <c r="CS46" s="609"/>
      <c r="CT46" s="609"/>
      <c r="CU46" s="609"/>
      <c r="CV46" s="609"/>
      <c r="CW46" s="609"/>
      <c r="CX46" s="609"/>
      <c r="CY46" s="610"/>
      <c r="CZ46" s="611">
        <v>5</v>
      </c>
      <c r="DA46" s="612"/>
      <c r="DB46" s="612"/>
      <c r="DC46" s="613"/>
      <c r="DD46" s="614">
        <v>1788765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77714088</v>
      </c>
      <c r="CS49" s="593"/>
      <c r="CT49" s="593"/>
      <c r="CU49" s="593"/>
      <c r="CV49" s="593"/>
      <c r="CW49" s="593"/>
      <c r="CX49" s="593"/>
      <c r="CY49" s="594"/>
      <c r="CZ49" s="595">
        <v>100</v>
      </c>
      <c r="DA49" s="596"/>
      <c r="DB49" s="596"/>
      <c r="DC49" s="597"/>
      <c r="DD49" s="598">
        <v>50640351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B0qd0/2xLGh6ik0Pc7iBXxznidjvWtfOE0cysXLdyxl6TY/+YQK5iR9wFMHkJRitxROccTwQcoISQGTX4hVJA==" saltValue="7W2vMh9WGTt5ilr7vg7y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9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80203</v>
      </c>
      <c r="R7" s="1090"/>
      <c r="S7" s="1090"/>
      <c r="T7" s="1090"/>
      <c r="U7" s="1090"/>
      <c r="V7" s="1090">
        <v>77794</v>
      </c>
      <c r="W7" s="1090"/>
      <c r="X7" s="1090"/>
      <c r="Y7" s="1090"/>
      <c r="Z7" s="1090"/>
      <c r="AA7" s="1090">
        <v>2410</v>
      </c>
      <c r="AB7" s="1090"/>
      <c r="AC7" s="1090"/>
      <c r="AD7" s="1090"/>
      <c r="AE7" s="1091"/>
      <c r="AF7" s="1092">
        <v>2267</v>
      </c>
      <c r="AG7" s="1093"/>
      <c r="AH7" s="1093"/>
      <c r="AI7" s="1093"/>
      <c r="AJ7" s="1094"/>
      <c r="AK7" s="1095">
        <v>60</v>
      </c>
      <c r="AL7" s="1096"/>
      <c r="AM7" s="1096"/>
      <c r="AN7" s="1096"/>
      <c r="AO7" s="1096"/>
      <c r="AP7" s="1096">
        <v>25256</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554</v>
      </c>
      <c r="BT7" s="1087"/>
      <c r="BU7" s="1087"/>
      <c r="BV7" s="1087"/>
      <c r="BW7" s="1087"/>
      <c r="BX7" s="1087"/>
      <c r="BY7" s="1087"/>
      <c r="BZ7" s="1087"/>
      <c r="CA7" s="1087"/>
      <c r="CB7" s="1087"/>
      <c r="CC7" s="1087"/>
      <c r="CD7" s="1087"/>
      <c r="CE7" s="1087"/>
      <c r="CF7" s="1087"/>
      <c r="CG7" s="1099"/>
      <c r="CH7" s="1083">
        <v>1</v>
      </c>
      <c r="CI7" s="1084"/>
      <c r="CJ7" s="1084"/>
      <c r="CK7" s="1084"/>
      <c r="CL7" s="1085"/>
      <c r="CM7" s="1083">
        <v>112</v>
      </c>
      <c r="CN7" s="1084"/>
      <c r="CO7" s="1084"/>
      <c r="CP7" s="1084"/>
      <c r="CQ7" s="1085"/>
      <c r="CR7" s="1083">
        <v>100</v>
      </c>
      <c r="CS7" s="1084"/>
      <c r="CT7" s="1084"/>
      <c r="CU7" s="1084"/>
      <c r="CV7" s="1085"/>
      <c r="CW7" s="1083">
        <v>19</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555</v>
      </c>
      <c r="BT8" s="980"/>
      <c r="BU8" s="980"/>
      <c r="BV8" s="980"/>
      <c r="BW8" s="980"/>
      <c r="BX8" s="980"/>
      <c r="BY8" s="980"/>
      <c r="BZ8" s="980"/>
      <c r="CA8" s="980"/>
      <c r="CB8" s="980"/>
      <c r="CC8" s="980"/>
      <c r="CD8" s="980"/>
      <c r="CE8" s="980"/>
      <c r="CF8" s="980"/>
      <c r="CG8" s="1001"/>
      <c r="CH8" s="976">
        <v>0</v>
      </c>
      <c r="CI8" s="977"/>
      <c r="CJ8" s="977"/>
      <c r="CK8" s="977"/>
      <c r="CL8" s="978"/>
      <c r="CM8" s="976">
        <v>164</v>
      </c>
      <c r="CN8" s="977"/>
      <c r="CO8" s="977"/>
      <c r="CP8" s="977"/>
      <c r="CQ8" s="978"/>
      <c r="CR8" s="976">
        <v>100</v>
      </c>
      <c r="CS8" s="977"/>
      <c r="CT8" s="977"/>
      <c r="CU8" s="977"/>
      <c r="CV8" s="978"/>
      <c r="CW8" s="976">
        <v>398</v>
      </c>
      <c r="CX8" s="977"/>
      <c r="CY8" s="977"/>
      <c r="CZ8" s="977"/>
      <c r="DA8" s="978"/>
      <c r="DB8" s="976" t="s">
        <v>486</v>
      </c>
      <c r="DC8" s="977"/>
      <c r="DD8" s="977"/>
      <c r="DE8" s="977"/>
      <c r="DF8" s="978"/>
      <c r="DG8" s="976" t="s">
        <v>486</v>
      </c>
      <c r="DH8" s="977"/>
      <c r="DI8" s="977"/>
      <c r="DJ8" s="977"/>
      <c r="DK8" s="978"/>
      <c r="DL8" s="976" t="s">
        <v>486</v>
      </c>
      <c r="DM8" s="977"/>
      <c r="DN8" s="977"/>
      <c r="DO8" s="977"/>
      <c r="DP8" s="978"/>
      <c r="DQ8" s="976" t="s">
        <v>486</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556</v>
      </c>
      <c r="BT9" s="980"/>
      <c r="BU9" s="980"/>
      <c r="BV9" s="980"/>
      <c r="BW9" s="980"/>
      <c r="BX9" s="980"/>
      <c r="BY9" s="980"/>
      <c r="BZ9" s="980"/>
      <c r="CA9" s="980"/>
      <c r="CB9" s="980"/>
      <c r="CC9" s="980"/>
      <c r="CD9" s="980"/>
      <c r="CE9" s="980"/>
      <c r="CF9" s="980"/>
      <c r="CG9" s="1001"/>
      <c r="CH9" s="976">
        <v>-32</v>
      </c>
      <c r="CI9" s="977"/>
      <c r="CJ9" s="977"/>
      <c r="CK9" s="977"/>
      <c r="CL9" s="978"/>
      <c r="CM9" s="976">
        <v>272</v>
      </c>
      <c r="CN9" s="977"/>
      <c r="CO9" s="977"/>
      <c r="CP9" s="977"/>
      <c r="CQ9" s="978"/>
      <c r="CR9" s="976">
        <v>270</v>
      </c>
      <c r="CS9" s="977"/>
      <c r="CT9" s="977"/>
      <c r="CU9" s="977"/>
      <c r="CV9" s="978"/>
      <c r="CW9" s="976">
        <v>10</v>
      </c>
      <c r="CX9" s="977"/>
      <c r="CY9" s="977"/>
      <c r="CZ9" s="977"/>
      <c r="DA9" s="978"/>
      <c r="DB9" s="976" t="s">
        <v>486</v>
      </c>
      <c r="DC9" s="977"/>
      <c r="DD9" s="977"/>
      <c r="DE9" s="977"/>
      <c r="DF9" s="978"/>
      <c r="DG9" s="976" t="s">
        <v>486</v>
      </c>
      <c r="DH9" s="977"/>
      <c r="DI9" s="977"/>
      <c r="DJ9" s="977"/>
      <c r="DK9" s="978"/>
      <c r="DL9" s="976" t="s">
        <v>486</v>
      </c>
      <c r="DM9" s="977"/>
      <c r="DN9" s="977"/>
      <c r="DO9" s="977"/>
      <c r="DP9" s="978"/>
      <c r="DQ9" s="976" t="s">
        <v>486</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557</v>
      </c>
      <c r="BT10" s="980"/>
      <c r="BU10" s="980"/>
      <c r="BV10" s="980"/>
      <c r="BW10" s="980"/>
      <c r="BX10" s="980"/>
      <c r="BY10" s="980"/>
      <c r="BZ10" s="980"/>
      <c r="CA10" s="980"/>
      <c r="CB10" s="980"/>
      <c r="CC10" s="980"/>
      <c r="CD10" s="980"/>
      <c r="CE10" s="980"/>
      <c r="CF10" s="980"/>
      <c r="CG10" s="1001"/>
      <c r="CH10" s="976">
        <v>34</v>
      </c>
      <c r="CI10" s="977"/>
      <c r="CJ10" s="977"/>
      <c r="CK10" s="977"/>
      <c r="CL10" s="978"/>
      <c r="CM10" s="976">
        <v>550</v>
      </c>
      <c r="CN10" s="977"/>
      <c r="CO10" s="977"/>
      <c r="CP10" s="977"/>
      <c r="CQ10" s="978"/>
      <c r="CR10" s="976">
        <v>290</v>
      </c>
      <c r="CS10" s="977"/>
      <c r="CT10" s="977"/>
      <c r="CU10" s="977"/>
      <c r="CV10" s="978"/>
      <c r="CW10" s="976">
        <v>1</v>
      </c>
      <c r="CX10" s="977"/>
      <c r="CY10" s="977"/>
      <c r="CZ10" s="977"/>
      <c r="DA10" s="978"/>
      <c r="DB10" s="976" t="s">
        <v>486</v>
      </c>
      <c r="DC10" s="977"/>
      <c r="DD10" s="977"/>
      <c r="DE10" s="977"/>
      <c r="DF10" s="978"/>
      <c r="DG10" s="976" t="s">
        <v>486</v>
      </c>
      <c r="DH10" s="977"/>
      <c r="DI10" s="977"/>
      <c r="DJ10" s="977"/>
      <c r="DK10" s="978"/>
      <c r="DL10" s="976" t="s">
        <v>486</v>
      </c>
      <c r="DM10" s="977"/>
      <c r="DN10" s="977"/>
      <c r="DO10" s="977"/>
      <c r="DP10" s="978"/>
      <c r="DQ10" s="976" t="s">
        <v>486</v>
      </c>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t="s">
        <v>558</v>
      </c>
      <c r="BS11" s="979" t="s">
        <v>559</v>
      </c>
      <c r="BT11" s="980"/>
      <c r="BU11" s="980"/>
      <c r="BV11" s="980"/>
      <c r="BW11" s="980"/>
      <c r="BX11" s="980"/>
      <c r="BY11" s="980"/>
      <c r="BZ11" s="980"/>
      <c r="CA11" s="980"/>
      <c r="CB11" s="980"/>
      <c r="CC11" s="980"/>
      <c r="CD11" s="980"/>
      <c r="CE11" s="980"/>
      <c r="CF11" s="980"/>
      <c r="CG11" s="1001"/>
      <c r="CH11" s="976" t="s">
        <v>547</v>
      </c>
      <c r="CI11" s="977"/>
      <c r="CJ11" s="977"/>
      <c r="CK11" s="977"/>
      <c r="CL11" s="978"/>
      <c r="CM11" s="976">
        <v>9</v>
      </c>
      <c r="CN11" s="977"/>
      <c r="CO11" s="977"/>
      <c r="CP11" s="977"/>
      <c r="CQ11" s="978"/>
      <c r="CR11" s="976">
        <v>5</v>
      </c>
      <c r="CS11" s="977"/>
      <c r="CT11" s="977"/>
      <c r="CU11" s="977"/>
      <c r="CV11" s="978"/>
      <c r="CW11" s="976">
        <v>10</v>
      </c>
      <c r="CX11" s="977"/>
      <c r="CY11" s="977"/>
      <c r="CZ11" s="977"/>
      <c r="DA11" s="978"/>
      <c r="DB11" s="976" t="s">
        <v>486</v>
      </c>
      <c r="DC11" s="977"/>
      <c r="DD11" s="977"/>
      <c r="DE11" s="977"/>
      <c r="DF11" s="978"/>
      <c r="DG11" s="976">
        <v>948</v>
      </c>
      <c r="DH11" s="977"/>
      <c r="DI11" s="977"/>
      <c r="DJ11" s="977"/>
      <c r="DK11" s="978"/>
      <c r="DL11" s="976" t="s">
        <v>486</v>
      </c>
      <c r="DM11" s="977"/>
      <c r="DN11" s="977"/>
      <c r="DO11" s="977"/>
      <c r="DP11" s="978"/>
      <c r="DQ11" s="976" t="s">
        <v>486</v>
      </c>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v>80124</v>
      </c>
      <c r="R23" s="1048"/>
      <c r="S23" s="1048"/>
      <c r="T23" s="1048"/>
      <c r="U23" s="1048"/>
      <c r="V23" s="1048">
        <v>77714</v>
      </c>
      <c r="W23" s="1048"/>
      <c r="X23" s="1048"/>
      <c r="Y23" s="1048"/>
      <c r="Z23" s="1048"/>
      <c r="AA23" s="1048">
        <v>2410</v>
      </c>
      <c r="AB23" s="1048"/>
      <c r="AC23" s="1048"/>
      <c r="AD23" s="1048"/>
      <c r="AE23" s="1055"/>
      <c r="AF23" s="1056">
        <v>2267</v>
      </c>
      <c r="AG23" s="1048"/>
      <c r="AH23" s="1048"/>
      <c r="AI23" s="1048"/>
      <c r="AJ23" s="1057"/>
      <c r="AK23" s="1058"/>
      <c r="AL23" s="1059"/>
      <c r="AM23" s="1059"/>
      <c r="AN23" s="1059"/>
      <c r="AO23" s="1059"/>
      <c r="AP23" s="1048">
        <v>25256</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18071</v>
      </c>
      <c r="R28" s="1038"/>
      <c r="S28" s="1038"/>
      <c r="T28" s="1038"/>
      <c r="U28" s="1038"/>
      <c r="V28" s="1038">
        <v>17922</v>
      </c>
      <c r="W28" s="1038"/>
      <c r="X28" s="1038"/>
      <c r="Y28" s="1038"/>
      <c r="Z28" s="1038"/>
      <c r="AA28" s="1038">
        <v>149</v>
      </c>
      <c r="AB28" s="1038"/>
      <c r="AC28" s="1038"/>
      <c r="AD28" s="1038"/>
      <c r="AE28" s="1039"/>
      <c r="AF28" s="1040">
        <v>149</v>
      </c>
      <c r="AG28" s="1038"/>
      <c r="AH28" s="1038"/>
      <c r="AI28" s="1038"/>
      <c r="AJ28" s="1041"/>
      <c r="AK28" s="1029">
        <v>2933</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603</v>
      </c>
      <c r="R29" s="1026"/>
      <c r="S29" s="1026"/>
      <c r="T29" s="1026"/>
      <c r="U29" s="1026"/>
      <c r="V29" s="1026">
        <v>600</v>
      </c>
      <c r="W29" s="1026"/>
      <c r="X29" s="1026"/>
      <c r="Y29" s="1026"/>
      <c r="Z29" s="1026"/>
      <c r="AA29" s="1026">
        <v>3</v>
      </c>
      <c r="AB29" s="1026"/>
      <c r="AC29" s="1026"/>
      <c r="AD29" s="1026"/>
      <c r="AE29" s="1027"/>
      <c r="AF29" s="1022">
        <v>3</v>
      </c>
      <c r="AG29" s="1023"/>
      <c r="AH29" s="1023"/>
      <c r="AI29" s="1023"/>
      <c r="AJ29" s="1024"/>
      <c r="AK29" s="967">
        <v>149</v>
      </c>
      <c r="AL29" s="958"/>
      <c r="AM29" s="958"/>
      <c r="AN29" s="958"/>
      <c r="AO29" s="958"/>
      <c r="AP29" s="958">
        <v>594</v>
      </c>
      <c r="AQ29" s="958"/>
      <c r="AR29" s="958"/>
      <c r="AS29" s="958"/>
      <c r="AT29" s="958"/>
      <c r="AU29" s="958">
        <v>153</v>
      </c>
      <c r="AV29" s="958"/>
      <c r="AW29" s="958"/>
      <c r="AX29" s="958"/>
      <c r="AY29" s="958"/>
      <c r="AZ29" s="1028" t="s">
        <v>547</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14539</v>
      </c>
      <c r="R30" s="1026"/>
      <c r="S30" s="1026"/>
      <c r="T30" s="1026"/>
      <c r="U30" s="1026"/>
      <c r="V30" s="1026">
        <v>14362</v>
      </c>
      <c r="W30" s="1026"/>
      <c r="X30" s="1026"/>
      <c r="Y30" s="1026"/>
      <c r="Z30" s="1026"/>
      <c r="AA30" s="1026">
        <v>176</v>
      </c>
      <c r="AB30" s="1026"/>
      <c r="AC30" s="1026"/>
      <c r="AD30" s="1026"/>
      <c r="AE30" s="1027"/>
      <c r="AF30" s="1022">
        <v>176</v>
      </c>
      <c r="AG30" s="1023"/>
      <c r="AH30" s="1023"/>
      <c r="AI30" s="1023"/>
      <c r="AJ30" s="1024"/>
      <c r="AK30" s="967">
        <v>2323</v>
      </c>
      <c r="AL30" s="958"/>
      <c r="AM30" s="958"/>
      <c r="AN30" s="958"/>
      <c r="AO30" s="958"/>
      <c r="AP30" s="958" t="s">
        <v>547</v>
      </c>
      <c r="AQ30" s="958"/>
      <c r="AR30" s="958"/>
      <c r="AS30" s="958"/>
      <c r="AT30" s="958"/>
      <c r="AU30" s="958" t="s">
        <v>547</v>
      </c>
      <c r="AV30" s="958"/>
      <c r="AW30" s="958"/>
      <c r="AX30" s="958"/>
      <c r="AY30" s="958"/>
      <c r="AZ30" s="1028" t="s">
        <v>547</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391</v>
      </c>
      <c r="C31" s="1018"/>
      <c r="D31" s="1018"/>
      <c r="E31" s="1018"/>
      <c r="F31" s="1018"/>
      <c r="G31" s="1018"/>
      <c r="H31" s="1018"/>
      <c r="I31" s="1018"/>
      <c r="J31" s="1018"/>
      <c r="K31" s="1018"/>
      <c r="L31" s="1018"/>
      <c r="M31" s="1018"/>
      <c r="N31" s="1018"/>
      <c r="O31" s="1018"/>
      <c r="P31" s="1019"/>
      <c r="Q31" s="1025">
        <v>4881</v>
      </c>
      <c r="R31" s="1026"/>
      <c r="S31" s="1026"/>
      <c r="T31" s="1026"/>
      <c r="U31" s="1026"/>
      <c r="V31" s="1026">
        <v>4874</v>
      </c>
      <c r="W31" s="1026"/>
      <c r="X31" s="1026"/>
      <c r="Y31" s="1026"/>
      <c r="Z31" s="1026"/>
      <c r="AA31" s="1026">
        <v>6</v>
      </c>
      <c r="AB31" s="1026"/>
      <c r="AC31" s="1026"/>
      <c r="AD31" s="1026"/>
      <c r="AE31" s="1027"/>
      <c r="AF31" s="1022">
        <v>6</v>
      </c>
      <c r="AG31" s="1023"/>
      <c r="AH31" s="1023"/>
      <c r="AI31" s="1023"/>
      <c r="AJ31" s="1024"/>
      <c r="AK31" s="967">
        <v>1981</v>
      </c>
      <c r="AL31" s="958"/>
      <c r="AM31" s="958"/>
      <c r="AN31" s="958"/>
      <c r="AO31" s="958"/>
      <c r="AP31" s="958" t="s">
        <v>547</v>
      </c>
      <c r="AQ31" s="958"/>
      <c r="AR31" s="958"/>
      <c r="AS31" s="958"/>
      <c r="AT31" s="958"/>
      <c r="AU31" s="958" t="s">
        <v>547</v>
      </c>
      <c r="AV31" s="958"/>
      <c r="AW31" s="958"/>
      <c r="AX31" s="958"/>
      <c r="AY31" s="958"/>
      <c r="AZ31" s="1028" t="s">
        <v>547</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392</v>
      </c>
      <c r="C32" s="1018"/>
      <c r="D32" s="1018"/>
      <c r="E32" s="1018"/>
      <c r="F32" s="1018"/>
      <c r="G32" s="1018"/>
      <c r="H32" s="1018"/>
      <c r="I32" s="1018"/>
      <c r="J32" s="1018"/>
      <c r="K32" s="1018"/>
      <c r="L32" s="1018"/>
      <c r="M32" s="1018"/>
      <c r="N32" s="1018"/>
      <c r="O32" s="1018"/>
      <c r="P32" s="1019"/>
      <c r="Q32" s="1025">
        <v>3149</v>
      </c>
      <c r="R32" s="1026"/>
      <c r="S32" s="1026"/>
      <c r="T32" s="1026"/>
      <c r="U32" s="1026"/>
      <c r="V32" s="1026">
        <v>2919</v>
      </c>
      <c r="W32" s="1026"/>
      <c r="X32" s="1026"/>
      <c r="Y32" s="1026"/>
      <c r="Z32" s="1026"/>
      <c r="AA32" s="1026">
        <v>230</v>
      </c>
      <c r="AB32" s="1026"/>
      <c r="AC32" s="1026"/>
      <c r="AD32" s="1026"/>
      <c r="AE32" s="1027"/>
      <c r="AF32" s="1022">
        <v>128</v>
      </c>
      <c r="AG32" s="1023"/>
      <c r="AH32" s="1023"/>
      <c r="AI32" s="1023"/>
      <c r="AJ32" s="1024"/>
      <c r="AK32" s="967">
        <v>1127</v>
      </c>
      <c r="AL32" s="958"/>
      <c r="AM32" s="958"/>
      <c r="AN32" s="958"/>
      <c r="AO32" s="958"/>
      <c r="AP32" s="958">
        <v>9860</v>
      </c>
      <c r="AQ32" s="958"/>
      <c r="AR32" s="958"/>
      <c r="AS32" s="958"/>
      <c r="AT32" s="958"/>
      <c r="AU32" s="958">
        <v>4940</v>
      </c>
      <c r="AV32" s="958"/>
      <c r="AW32" s="958"/>
      <c r="AX32" s="958"/>
      <c r="AY32" s="958"/>
      <c r="AZ32" s="1028" t="s">
        <v>547</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462</v>
      </c>
      <c r="AG63" s="946"/>
      <c r="AH63" s="946"/>
      <c r="AI63" s="946"/>
      <c r="AJ63" s="1009"/>
      <c r="AK63" s="1010"/>
      <c r="AL63" s="950"/>
      <c r="AM63" s="950"/>
      <c r="AN63" s="950"/>
      <c r="AO63" s="950"/>
      <c r="AP63" s="946">
        <v>10454</v>
      </c>
      <c r="AQ63" s="946"/>
      <c r="AR63" s="946"/>
      <c r="AS63" s="946"/>
      <c r="AT63" s="946"/>
      <c r="AU63" s="946">
        <v>5093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548</v>
      </c>
      <c r="C68" s="973"/>
      <c r="D68" s="973"/>
      <c r="E68" s="973"/>
      <c r="F68" s="973"/>
      <c r="G68" s="973"/>
      <c r="H68" s="973"/>
      <c r="I68" s="973"/>
      <c r="J68" s="973"/>
      <c r="K68" s="973"/>
      <c r="L68" s="973"/>
      <c r="M68" s="973"/>
      <c r="N68" s="973"/>
      <c r="O68" s="973"/>
      <c r="P68" s="974"/>
      <c r="Q68" s="975">
        <v>2420</v>
      </c>
      <c r="R68" s="969"/>
      <c r="S68" s="969"/>
      <c r="T68" s="969"/>
      <c r="U68" s="969"/>
      <c r="V68" s="969">
        <v>2077</v>
      </c>
      <c r="W68" s="969"/>
      <c r="X68" s="969"/>
      <c r="Y68" s="969"/>
      <c r="Z68" s="969"/>
      <c r="AA68" s="969">
        <v>344</v>
      </c>
      <c r="AB68" s="969"/>
      <c r="AC68" s="969"/>
      <c r="AD68" s="969"/>
      <c r="AE68" s="969"/>
      <c r="AF68" s="969">
        <v>343</v>
      </c>
      <c r="AG68" s="969"/>
      <c r="AH68" s="969"/>
      <c r="AI68" s="969"/>
      <c r="AJ68" s="969"/>
      <c r="AK68" s="969" t="s">
        <v>486</v>
      </c>
      <c r="AL68" s="969"/>
      <c r="AM68" s="969"/>
      <c r="AN68" s="969"/>
      <c r="AO68" s="969"/>
      <c r="AP68" s="969">
        <v>869</v>
      </c>
      <c r="AQ68" s="969"/>
      <c r="AR68" s="969"/>
      <c r="AS68" s="969"/>
      <c r="AT68" s="969"/>
      <c r="AU68" s="969">
        <v>396</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549</v>
      </c>
      <c r="C69" s="962"/>
      <c r="D69" s="962"/>
      <c r="E69" s="962"/>
      <c r="F69" s="962"/>
      <c r="G69" s="962"/>
      <c r="H69" s="962"/>
      <c r="I69" s="962"/>
      <c r="J69" s="962"/>
      <c r="K69" s="962"/>
      <c r="L69" s="962"/>
      <c r="M69" s="962"/>
      <c r="N69" s="962"/>
      <c r="O69" s="962"/>
      <c r="P69" s="963"/>
      <c r="Q69" s="964">
        <v>9022</v>
      </c>
      <c r="R69" s="958"/>
      <c r="S69" s="958"/>
      <c r="T69" s="958"/>
      <c r="U69" s="958"/>
      <c r="V69" s="958">
        <v>8620</v>
      </c>
      <c r="W69" s="958"/>
      <c r="X69" s="958"/>
      <c r="Y69" s="958"/>
      <c r="Z69" s="958"/>
      <c r="AA69" s="958">
        <v>402</v>
      </c>
      <c r="AB69" s="958"/>
      <c r="AC69" s="958"/>
      <c r="AD69" s="958"/>
      <c r="AE69" s="958"/>
      <c r="AF69" s="958">
        <v>402</v>
      </c>
      <c r="AG69" s="958"/>
      <c r="AH69" s="958"/>
      <c r="AI69" s="958"/>
      <c r="AJ69" s="958"/>
      <c r="AK69" s="958" t="s">
        <v>486</v>
      </c>
      <c r="AL69" s="958"/>
      <c r="AM69" s="958"/>
      <c r="AN69" s="958"/>
      <c r="AO69" s="958"/>
      <c r="AP69" s="958">
        <v>158</v>
      </c>
      <c r="AQ69" s="958"/>
      <c r="AR69" s="958"/>
      <c r="AS69" s="958"/>
      <c r="AT69" s="958"/>
      <c r="AU69" s="958">
        <v>7</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550</v>
      </c>
      <c r="C70" s="962"/>
      <c r="D70" s="962"/>
      <c r="E70" s="962"/>
      <c r="F70" s="962"/>
      <c r="G70" s="962"/>
      <c r="H70" s="962"/>
      <c r="I70" s="962"/>
      <c r="J70" s="962"/>
      <c r="K70" s="962"/>
      <c r="L70" s="962"/>
      <c r="M70" s="962"/>
      <c r="N70" s="962"/>
      <c r="O70" s="962"/>
      <c r="P70" s="963"/>
      <c r="Q70" s="964">
        <v>992</v>
      </c>
      <c r="R70" s="958"/>
      <c r="S70" s="958"/>
      <c r="T70" s="958"/>
      <c r="U70" s="958"/>
      <c r="V70" s="958">
        <v>963</v>
      </c>
      <c r="W70" s="958"/>
      <c r="X70" s="958"/>
      <c r="Y70" s="958"/>
      <c r="Z70" s="958"/>
      <c r="AA70" s="958">
        <v>29</v>
      </c>
      <c r="AB70" s="958"/>
      <c r="AC70" s="958"/>
      <c r="AD70" s="958"/>
      <c r="AE70" s="958"/>
      <c r="AF70" s="958">
        <v>29</v>
      </c>
      <c r="AG70" s="958"/>
      <c r="AH70" s="958"/>
      <c r="AI70" s="958"/>
      <c r="AJ70" s="958"/>
      <c r="AK70" s="958">
        <v>50</v>
      </c>
      <c r="AL70" s="958"/>
      <c r="AM70" s="958"/>
      <c r="AN70" s="958"/>
      <c r="AO70" s="958"/>
      <c r="AP70" s="958" t="s">
        <v>547</v>
      </c>
      <c r="AQ70" s="958"/>
      <c r="AR70" s="958"/>
      <c r="AS70" s="958"/>
      <c r="AT70" s="958"/>
      <c r="AU70" s="958" t="s">
        <v>547</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551</v>
      </c>
      <c r="C71" s="962"/>
      <c r="D71" s="962"/>
      <c r="E71" s="962"/>
      <c r="F71" s="962"/>
      <c r="G71" s="962"/>
      <c r="H71" s="962"/>
      <c r="I71" s="962"/>
      <c r="J71" s="962"/>
      <c r="K71" s="962"/>
      <c r="L71" s="962"/>
      <c r="M71" s="962"/>
      <c r="N71" s="962"/>
      <c r="O71" s="962"/>
      <c r="P71" s="963"/>
      <c r="Q71" s="964">
        <v>249</v>
      </c>
      <c r="R71" s="958"/>
      <c r="S71" s="958"/>
      <c r="T71" s="958"/>
      <c r="U71" s="958"/>
      <c r="V71" s="958">
        <v>194</v>
      </c>
      <c r="W71" s="958"/>
      <c r="X71" s="958"/>
      <c r="Y71" s="958"/>
      <c r="Z71" s="958"/>
      <c r="AA71" s="958">
        <v>55</v>
      </c>
      <c r="AB71" s="958"/>
      <c r="AC71" s="958"/>
      <c r="AD71" s="958"/>
      <c r="AE71" s="958"/>
      <c r="AF71" s="958">
        <v>55</v>
      </c>
      <c r="AG71" s="958"/>
      <c r="AH71" s="958"/>
      <c r="AI71" s="958"/>
      <c r="AJ71" s="958"/>
      <c r="AK71" s="958">
        <v>17</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552</v>
      </c>
      <c r="C72" s="962"/>
      <c r="D72" s="962"/>
      <c r="E72" s="962"/>
      <c r="F72" s="962"/>
      <c r="G72" s="962"/>
      <c r="H72" s="962"/>
      <c r="I72" s="962"/>
      <c r="J72" s="962"/>
      <c r="K72" s="962"/>
      <c r="L72" s="962"/>
      <c r="M72" s="962"/>
      <c r="N72" s="962"/>
      <c r="O72" s="962"/>
      <c r="P72" s="963"/>
      <c r="Q72" s="964">
        <v>9878</v>
      </c>
      <c r="R72" s="958">
        <v>6933</v>
      </c>
      <c r="S72" s="958">
        <v>6933</v>
      </c>
      <c r="T72" s="958">
        <v>6933</v>
      </c>
      <c r="U72" s="958">
        <v>6933</v>
      </c>
      <c r="V72" s="958">
        <v>9787</v>
      </c>
      <c r="W72" s="958">
        <v>6850</v>
      </c>
      <c r="X72" s="958">
        <v>6850</v>
      </c>
      <c r="Y72" s="958">
        <v>6850</v>
      </c>
      <c r="Z72" s="958">
        <v>6850</v>
      </c>
      <c r="AA72" s="958">
        <v>92</v>
      </c>
      <c r="AB72" s="958">
        <v>82</v>
      </c>
      <c r="AC72" s="958">
        <v>82</v>
      </c>
      <c r="AD72" s="958">
        <v>82</v>
      </c>
      <c r="AE72" s="958">
        <v>82</v>
      </c>
      <c r="AF72" s="958">
        <v>92</v>
      </c>
      <c r="AG72" s="958">
        <v>82</v>
      </c>
      <c r="AH72" s="958">
        <v>82</v>
      </c>
      <c r="AI72" s="958">
        <v>82</v>
      </c>
      <c r="AJ72" s="958">
        <v>82</v>
      </c>
      <c r="AK72" s="958">
        <v>5083</v>
      </c>
      <c r="AL72" s="958">
        <v>2485</v>
      </c>
      <c r="AM72" s="958">
        <v>2485</v>
      </c>
      <c r="AN72" s="958">
        <v>2485</v>
      </c>
      <c r="AO72" s="958">
        <v>2485</v>
      </c>
      <c r="AP72" s="958" t="s">
        <v>486</v>
      </c>
      <c r="AQ72" s="958"/>
      <c r="AR72" s="958"/>
      <c r="AS72" s="958"/>
      <c r="AT72" s="958"/>
      <c r="AU72" s="958" t="s">
        <v>486</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553</v>
      </c>
      <c r="C73" s="962"/>
      <c r="D73" s="962"/>
      <c r="E73" s="962"/>
      <c r="F73" s="962"/>
      <c r="G73" s="962"/>
      <c r="H73" s="962"/>
      <c r="I73" s="962"/>
      <c r="J73" s="962"/>
      <c r="K73" s="962"/>
      <c r="L73" s="962"/>
      <c r="M73" s="962"/>
      <c r="N73" s="962"/>
      <c r="O73" s="962"/>
      <c r="P73" s="963"/>
      <c r="Q73" s="964">
        <v>1600855</v>
      </c>
      <c r="R73" s="958">
        <v>1385861</v>
      </c>
      <c r="S73" s="958">
        <v>1385861</v>
      </c>
      <c r="T73" s="958">
        <v>1385861</v>
      </c>
      <c r="U73" s="958">
        <v>1385861</v>
      </c>
      <c r="V73" s="958">
        <v>1567252</v>
      </c>
      <c r="W73" s="958">
        <v>1346246</v>
      </c>
      <c r="X73" s="958">
        <v>1346246</v>
      </c>
      <c r="Y73" s="958">
        <v>1346246</v>
      </c>
      <c r="Z73" s="958">
        <v>1346246</v>
      </c>
      <c r="AA73" s="958">
        <v>33603</v>
      </c>
      <c r="AB73" s="958">
        <v>39615</v>
      </c>
      <c r="AC73" s="958">
        <v>39615</v>
      </c>
      <c r="AD73" s="958">
        <v>39615</v>
      </c>
      <c r="AE73" s="958">
        <v>39615</v>
      </c>
      <c r="AF73" s="958">
        <v>33603</v>
      </c>
      <c r="AG73" s="958">
        <v>39615</v>
      </c>
      <c r="AH73" s="958">
        <v>39615</v>
      </c>
      <c r="AI73" s="958">
        <v>39615</v>
      </c>
      <c r="AJ73" s="958">
        <v>39615</v>
      </c>
      <c r="AK73" s="958">
        <v>22693</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193312</v>
      </c>
      <c r="AG88" s="946"/>
      <c r="AH88" s="946"/>
      <c r="AI88" s="946"/>
      <c r="AJ88" s="946"/>
      <c r="AK88" s="950"/>
      <c r="AL88" s="950"/>
      <c r="AM88" s="950"/>
      <c r="AN88" s="950"/>
      <c r="AO88" s="950"/>
      <c r="AP88" s="946">
        <v>1027</v>
      </c>
      <c r="AQ88" s="946"/>
      <c r="AR88" s="946"/>
      <c r="AS88" s="946"/>
      <c r="AT88" s="946"/>
      <c r="AU88" s="946">
        <v>403</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765</v>
      </c>
      <c r="CS102" s="940"/>
      <c r="CT102" s="940"/>
      <c r="CU102" s="940"/>
      <c r="CV102" s="941"/>
      <c r="CW102" s="939">
        <v>438</v>
      </c>
      <c r="CX102" s="940"/>
      <c r="CY102" s="940"/>
      <c r="CZ102" s="940"/>
      <c r="DA102" s="941"/>
      <c r="DB102" s="939"/>
      <c r="DC102" s="940"/>
      <c r="DD102" s="940"/>
      <c r="DE102" s="940"/>
      <c r="DF102" s="941"/>
      <c r="DG102" s="939">
        <v>948</v>
      </c>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24"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3708406</v>
      </c>
      <c r="AB110" s="876"/>
      <c r="AC110" s="876"/>
      <c r="AD110" s="876"/>
      <c r="AE110" s="877"/>
      <c r="AF110" s="878">
        <v>3728436</v>
      </c>
      <c r="AG110" s="876"/>
      <c r="AH110" s="876"/>
      <c r="AI110" s="876"/>
      <c r="AJ110" s="877"/>
      <c r="AK110" s="878">
        <v>3577080</v>
      </c>
      <c r="AL110" s="876"/>
      <c r="AM110" s="876"/>
      <c r="AN110" s="876"/>
      <c r="AO110" s="877"/>
      <c r="AP110" s="879">
        <v>8.5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31050829</v>
      </c>
      <c r="BR110" s="829"/>
      <c r="BS110" s="829"/>
      <c r="BT110" s="829"/>
      <c r="BU110" s="829"/>
      <c r="BV110" s="829">
        <v>28132615</v>
      </c>
      <c r="BW110" s="829"/>
      <c r="BX110" s="829"/>
      <c r="BY110" s="829"/>
      <c r="BZ110" s="829"/>
      <c r="CA110" s="829">
        <v>25256352</v>
      </c>
      <c r="CB110" s="829"/>
      <c r="CC110" s="829"/>
      <c r="CD110" s="829"/>
      <c r="CE110" s="829"/>
      <c r="CF110" s="853">
        <v>59.8</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1396659</v>
      </c>
      <c r="BR111" s="804"/>
      <c r="BS111" s="804"/>
      <c r="BT111" s="804"/>
      <c r="BU111" s="804"/>
      <c r="BV111" s="804">
        <v>1076745</v>
      </c>
      <c r="BW111" s="804"/>
      <c r="BX111" s="804"/>
      <c r="BY111" s="804"/>
      <c r="BZ111" s="804"/>
      <c r="CA111" s="804">
        <v>1930043</v>
      </c>
      <c r="CB111" s="804"/>
      <c r="CC111" s="804"/>
      <c r="CD111" s="804"/>
      <c r="CE111" s="804"/>
      <c r="CF111" s="862">
        <v>4.5999999999999996</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6357330</v>
      </c>
      <c r="BR112" s="804"/>
      <c r="BS112" s="804"/>
      <c r="BT112" s="804"/>
      <c r="BU112" s="804"/>
      <c r="BV112" s="804">
        <v>5878521</v>
      </c>
      <c r="BW112" s="804"/>
      <c r="BX112" s="804"/>
      <c r="BY112" s="804"/>
      <c r="BZ112" s="804"/>
      <c r="CA112" s="804">
        <v>5092515</v>
      </c>
      <c r="CB112" s="804"/>
      <c r="CC112" s="804"/>
      <c r="CD112" s="804"/>
      <c r="CE112" s="804"/>
      <c r="CF112" s="862">
        <v>12.1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559753</v>
      </c>
      <c r="AB113" s="906"/>
      <c r="AC113" s="906"/>
      <c r="AD113" s="906"/>
      <c r="AE113" s="907"/>
      <c r="AF113" s="908">
        <v>394913</v>
      </c>
      <c r="AG113" s="906"/>
      <c r="AH113" s="906"/>
      <c r="AI113" s="906"/>
      <c r="AJ113" s="907"/>
      <c r="AK113" s="908">
        <v>383007</v>
      </c>
      <c r="AL113" s="906"/>
      <c r="AM113" s="906"/>
      <c r="AN113" s="906"/>
      <c r="AO113" s="907"/>
      <c r="AP113" s="909">
        <v>0.9</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665145</v>
      </c>
      <c r="BR113" s="804"/>
      <c r="BS113" s="804"/>
      <c r="BT113" s="804"/>
      <c r="BU113" s="804"/>
      <c r="BV113" s="804">
        <v>535485</v>
      </c>
      <c r="BW113" s="804"/>
      <c r="BX113" s="804"/>
      <c r="BY113" s="804"/>
      <c r="BZ113" s="804"/>
      <c r="CA113" s="804">
        <v>402518</v>
      </c>
      <c r="CB113" s="804"/>
      <c r="CC113" s="804"/>
      <c r="CD113" s="804"/>
      <c r="CE113" s="804"/>
      <c r="CF113" s="862">
        <v>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132666</v>
      </c>
      <c r="AB114" s="767"/>
      <c r="AC114" s="767"/>
      <c r="AD114" s="767"/>
      <c r="AE114" s="768"/>
      <c r="AF114" s="769">
        <v>132239</v>
      </c>
      <c r="AG114" s="767"/>
      <c r="AH114" s="767"/>
      <c r="AI114" s="767"/>
      <c r="AJ114" s="768"/>
      <c r="AK114" s="769">
        <v>130864</v>
      </c>
      <c r="AL114" s="767"/>
      <c r="AM114" s="767"/>
      <c r="AN114" s="767"/>
      <c r="AO114" s="768"/>
      <c r="AP114" s="811">
        <v>0.3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8967792</v>
      </c>
      <c r="BR114" s="804"/>
      <c r="BS114" s="804"/>
      <c r="BT114" s="804"/>
      <c r="BU114" s="804"/>
      <c r="BV114" s="804">
        <v>8744841</v>
      </c>
      <c r="BW114" s="804"/>
      <c r="BX114" s="804"/>
      <c r="BY114" s="804"/>
      <c r="BZ114" s="804"/>
      <c r="CA114" s="804">
        <v>9165956</v>
      </c>
      <c r="CB114" s="804"/>
      <c r="CC114" s="804"/>
      <c r="CD114" s="804"/>
      <c r="CE114" s="804"/>
      <c r="CF114" s="862">
        <v>21.7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121596</v>
      </c>
      <c r="AB115" s="906"/>
      <c r="AC115" s="906"/>
      <c r="AD115" s="906"/>
      <c r="AE115" s="907"/>
      <c r="AF115" s="908">
        <v>231683</v>
      </c>
      <c r="AG115" s="906"/>
      <c r="AH115" s="906"/>
      <c r="AI115" s="906"/>
      <c r="AJ115" s="907"/>
      <c r="AK115" s="908">
        <v>97569</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v>2059</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242123</v>
      </c>
      <c r="DH115" s="767"/>
      <c r="DI115" s="767"/>
      <c r="DJ115" s="767"/>
      <c r="DK115" s="768"/>
      <c r="DL115" s="769" t="s">
        <v>122</v>
      </c>
      <c r="DM115" s="767"/>
      <c r="DN115" s="767"/>
      <c r="DO115" s="767"/>
      <c r="DP115" s="768"/>
      <c r="DQ115" s="769">
        <v>948187</v>
      </c>
      <c r="DR115" s="767"/>
      <c r="DS115" s="767"/>
      <c r="DT115" s="767"/>
      <c r="DU115" s="768"/>
      <c r="DV115" s="811">
        <v>2.2000000000000002</v>
      </c>
      <c r="DW115" s="812"/>
      <c r="DX115" s="812"/>
      <c r="DY115" s="812"/>
      <c r="DZ115" s="813"/>
    </row>
    <row r="116" spans="1:130" s="224"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495986</v>
      </c>
      <c r="DH116" s="767"/>
      <c r="DI116" s="767"/>
      <c r="DJ116" s="767"/>
      <c r="DK116" s="768"/>
      <c r="DL116" s="769">
        <v>470738</v>
      </c>
      <c r="DM116" s="767"/>
      <c r="DN116" s="767"/>
      <c r="DO116" s="767"/>
      <c r="DP116" s="768"/>
      <c r="DQ116" s="769">
        <v>428471</v>
      </c>
      <c r="DR116" s="767"/>
      <c r="DS116" s="767"/>
      <c r="DT116" s="767"/>
      <c r="DU116" s="768"/>
      <c r="DV116" s="811">
        <v>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4522421</v>
      </c>
      <c r="AB117" s="890"/>
      <c r="AC117" s="890"/>
      <c r="AD117" s="890"/>
      <c r="AE117" s="891"/>
      <c r="AF117" s="892">
        <v>4487271</v>
      </c>
      <c r="AG117" s="890"/>
      <c r="AH117" s="890"/>
      <c r="AI117" s="890"/>
      <c r="AJ117" s="891"/>
      <c r="AK117" s="892">
        <v>4188520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440</v>
      </c>
      <c r="BP119" s="865"/>
      <c r="BQ119" s="866">
        <v>48439814</v>
      </c>
      <c r="BR119" s="832"/>
      <c r="BS119" s="832"/>
      <c r="BT119" s="832"/>
      <c r="BU119" s="832"/>
      <c r="BV119" s="832">
        <v>44368207</v>
      </c>
      <c r="BW119" s="832"/>
      <c r="BX119" s="832"/>
      <c r="BY119" s="832"/>
      <c r="BZ119" s="832"/>
      <c r="CA119" s="832">
        <v>41847384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658550</v>
      </c>
      <c r="DH119" s="751"/>
      <c r="DI119" s="751"/>
      <c r="DJ119" s="751"/>
      <c r="DK119" s="752"/>
      <c r="DL119" s="753">
        <v>606007</v>
      </c>
      <c r="DM119" s="751"/>
      <c r="DN119" s="751"/>
      <c r="DO119" s="751"/>
      <c r="DP119" s="752"/>
      <c r="DQ119" s="753">
        <v>553385</v>
      </c>
      <c r="DR119" s="751"/>
      <c r="DS119" s="751"/>
      <c r="DT119" s="751"/>
      <c r="DU119" s="752"/>
      <c r="DV119" s="835">
        <v>1.3</v>
      </c>
      <c r="DW119" s="836"/>
      <c r="DX119" s="836"/>
      <c r="DY119" s="836"/>
      <c r="DZ119" s="837"/>
    </row>
    <row r="120" spans="1:130" s="224"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18152620</v>
      </c>
      <c r="BR120" s="829"/>
      <c r="BS120" s="829"/>
      <c r="BT120" s="829"/>
      <c r="BU120" s="829"/>
      <c r="BV120" s="829">
        <v>20150425</v>
      </c>
      <c r="BW120" s="829"/>
      <c r="BX120" s="829"/>
      <c r="BY120" s="829"/>
      <c r="BZ120" s="829"/>
      <c r="CA120" s="829">
        <v>21406964</v>
      </c>
      <c r="CB120" s="829"/>
      <c r="CC120" s="829"/>
      <c r="CD120" s="829"/>
      <c r="CE120" s="829"/>
      <c r="CF120" s="853">
        <v>50.7</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6278290</v>
      </c>
      <c r="DH120" s="829"/>
      <c r="DI120" s="829"/>
      <c r="DJ120" s="829"/>
      <c r="DK120" s="829"/>
      <c r="DL120" s="829">
        <v>5723499</v>
      </c>
      <c r="DM120" s="829"/>
      <c r="DN120" s="829"/>
      <c r="DO120" s="829"/>
      <c r="DP120" s="829"/>
      <c r="DQ120" s="829">
        <v>4939779</v>
      </c>
      <c r="DR120" s="829"/>
      <c r="DS120" s="829"/>
      <c r="DT120" s="829"/>
      <c r="DU120" s="829"/>
      <c r="DV120" s="830">
        <v>11.7</v>
      </c>
      <c r="DW120" s="830"/>
      <c r="DX120" s="830"/>
      <c r="DY120" s="830"/>
      <c r="DZ120" s="831"/>
    </row>
    <row r="121" spans="1:130" s="224"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17632440</v>
      </c>
      <c r="BR121" s="804"/>
      <c r="BS121" s="804"/>
      <c r="BT121" s="804"/>
      <c r="BU121" s="804"/>
      <c r="BV121" s="804">
        <v>16494347</v>
      </c>
      <c r="BW121" s="804"/>
      <c r="BX121" s="804"/>
      <c r="BY121" s="804"/>
      <c r="BZ121" s="804"/>
      <c r="CA121" s="804">
        <v>13844961</v>
      </c>
      <c r="CB121" s="804"/>
      <c r="CC121" s="804"/>
      <c r="CD121" s="804"/>
      <c r="CE121" s="804"/>
      <c r="CF121" s="862">
        <v>32.799999999999997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v>79040</v>
      </c>
      <c r="DH121" s="804"/>
      <c r="DI121" s="804"/>
      <c r="DJ121" s="804"/>
      <c r="DK121" s="804"/>
      <c r="DL121" s="804">
        <v>155022</v>
      </c>
      <c r="DM121" s="804"/>
      <c r="DN121" s="804"/>
      <c r="DO121" s="804"/>
      <c r="DP121" s="804"/>
      <c r="DQ121" s="804">
        <v>152736</v>
      </c>
      <c r="DR121" s="804"/>
      <c r="DS121" s="804"/>
      <c r="DT121" s="804"/>
      <c r="DU121" s="804"/>
      <c r="DV121" s="781">
        <v>0.4</v>
      </c>
      <c r="DW121" s="781"/>
      <c r="DX121" s="781"/>
      <c r="DY121" s="781"/>
      <c r="DZ121" s="782"/>
    </row>
    <row r="122" spans="1:130" s="224"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12680709</v>
      </c>
      <c r="BR122" s="832"/>
      <c r="BS122" s="832"/>
      <c r="BT122" s="832"/>
      <c r="BU122" s="832"/>
      <c r="BV122" s="832">
        <v>11180522</v>
      </c>
      <c r="BW122" s="832"/>
      <c r="BX122" s="832"/>
      <c r="BY122" s="832"/>
      <c r="BZ122" s="832"/>
      <c r="CA122" s="832">
        <v>9843359</v>
      </c>
      <c r="CB122" s="832"/>
      <c r="CC122" s="832"/>
      <c r="CD122" s="832"/>
      <c r="CE122" s="832"/>
      <c r="CF122" s="833">
        <v>23.3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40700</v>
      </c>
      <c r="AB123" s="767"/>
      <c r="AC123" s="767"/>
      <c r="AD123" s="767"/>
      <c r="AE123" s="768"/>
      <c r="AF123" s="769">
        <v>40698</v>
      </c>
      <c r="AG123" s="767"/>
      <c r="AH123" s="767"/>
      <c r="AI123" s="767"/>
      <c r="AJ123" s="768"/>
      <c r="AK123" s="769">
        <v>42267</v>
      </c>
      <c r="AL123" s="767"/>
      <c r="AM123" s="767"/>
      <c r="AN123" s="767"/>
      <c r="AO123" s="768"/>
      <c r="AP123" s="811">
        <v>0.1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448</v>
      </c>
      <c r="BP123" s="865"/>
      <c r="BQ123" s="819">
        <v>48465769</v>
      </c>
      <c r="BR123" s="820"/>
      <c r="BS123" s="820"/>
      <c r="BT123" s="820"/>
      <c r="BU123" s="820"/>
      <c r="BV123" s="820">
        <v>47825294</v>
      </c>
      <c r="BW123" s="820"/>
      <c r="BX123" s="820"/>
      <c r="BY123" s="820"/>
      <c r="BZ123" s="820"/>
      <c r="CA123" s="820">
        <v>45095284</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80896</v>
      </c>
      <c r="AB126" s="767"/>
      <c r="AC126" s="767"/>
      <c r="AD126" s="767"/>
      <c r="AE126" s="768"/>
      <c r="AF126" s="769">
        <v>190985</v>
      </c>
      <c r="AG126" s="767"/>
      <c r="AH126" s="767"/>
      <c r="AI126" s="767"/>
      <c r="AJ126" s="768"/>
      <c r="AK126" s="769">
        <v>55302</v>
      </c>
      <c r="AL126" s="767"/>
      <c r="AM126" s="767"/>
      <c r="AN126" s="767"/>
      <c r="AO126" s="768"/>
      <c r="AP126" s="811">
        <v>0.1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2357708</v>
      </c>
      <c r="AB128" s="788"/>
      <c r="AC128" s="788"/>
      <c r="AD128" s="788"/>
      <c r="AE128" s="789"/>
      <c r="AF128" s="790">
        <v>2034198</v>
      </c>
      <c r="AG128" s="788"/>
      <c r="AH128" s="788"/>
      <c r="AI128" s="788"/>
      <c r="AJ128" s="789"/>
      <c r="AK128" s="790">
        <v>2327661</v>
      </c>
      <c r="AL128" s="788"/>
      <c r="AM128" s="788"/>
      <c r="AN128" s="788"/>
      <c r="AO128" s="789"/>
      <c r="AP128" s="791"/>
      <c r="AQ128" s="792"/>
      <c r="AR128" s="792"/>
      <c r="AS128" s="792"/>
      <c r="AT128" s="793"/>
      <c r="AU128" s="226"/>
      <c r="AV128" s="226"/>
      <c r="AW128" s="226"/>
      <c r="AX128" s="794" t="s">
        <v>462</v>
      </c>
      <c r="AY128" s="795"/>
      <c r="AZ128" s="795"/>
      <c r="BA128" s="795"/>
      <c r="BB128" s="795"/>
      <c r="BC128" s="795"/>
      <c r="BD128" s="795"/>
      <c r="BE128" s="796"/>
      <c r="BF128" s="773" t="s">
        <v>122</v>
      </c>
      <c r="BG128" s="774"/>
      <c r="BH128" s="774"/>
      <c r="BI128" s="774"/>
      <c r="BJ128" s="774"/>
      <c r="BK128" s="774"/>
      <c r="BL128" s="797"/>
      <c r="BM128" s="773">
        <v>11.37</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v>2059</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39386231</v>
      </c>
      <c r="AB129" s="767"/>
      <c r="AC129" s="767"/>
      <c r="AD129" s="767"/>
      <c r="AE129" s="768"/>
      <c r="AF129" s="769">
        <v>42092713</v>
      </c>
      <c r="AG129" s="767"/>
      <c r="AH129" s="767"/>
      <c r="AI129" s="767"/>
      <c r="AJ129" s="768"/>
      <c r="AK129" s="769">
        <v>43836113</v>
      </c>
      <c r="AL129" s="767"/>
      <c r="AM129" s="767"/>
      <c r="AN129" s="767"/>
      <c r="AO129" s="768"/>
      <c r="AP129" s="770"/>
      <c r="AQ129" s="771"/>
      <c r="AR129" s="771"/>
      <c r="AS129" s="771"/>
      <c r="AT129" s="772"/>
      <c r="AU129" s="227"/>
      <c r="AV129" s="227"/>
      <c r="AW129" s="227"/>
      <c r="AX129" s="738" t="s">
        <v>465</v>
      </c>
      <c r="AY129" s="739"/>
      <c r="AZ129" s="739"/>
      <c r="BA129" s="739"/>
      <c r="BB129" s="739"/>
      <c r="BC129" s="739"/>
      <c r="BD129" s="739"/>
      <c r="BE129" s="740"/>
      <c r="BF129" s="757" t="s">
        <v>122</v>
      </c>
      <c r="BG129" s="758"/>
      <c r="BH129" s="758"/>
      <c r="BI129" s="758"/>
      <c r="BJ129" s="758"/>
      <c r="BK129" s="758"/>
      <c r="BL129" s="759"/>
      <c r="BM129" s="757">
        <v>16.37</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1983838</v>
      </c>
      <c r="AB130" s="767"/>
      <c r="AC130" s="767"/>
      <c r="AD130" s="767"/>
      <c r="AE130" s="768"/>
      <c r="AF130" s="769">
        <v>1812846</v>
      </c>
      <c r="AG130" s="767"/>
      <c r="AH130" s="767"/>
      <c r="AI130" s="767"/>
      <c r="AJ130" s="768"/>
      <c r="AK130" s="769">
        <v>1625996</v>
      </c>
      <c r="AL130" s="767"/>
      <c r="AM130" s="767"/>
      <c r="AN130" s="767"/>
      <c r="AO130" s="768"/>
      <c r="AP130" s="770"/>
      <c r="AQ130" s="771"/>
      <c r="AR130" s="771"/>
      <c r="AS130" s="771"/>
      <c r="AT130" s="772"/>
      <c r="AU130" s="227"/>
      <c r="AV130" s="227"/>
      <c r="AW130" s="227"/>
      <c r="AX130" s="738" t="s">
        <v>468</v>
      </c>
      <c r="AY130" s="739"/>
      <c r="AZ130" s="739"/>
      <c r="BA130" s="739"/>
      <c r="BB130" s="739"/>
      <c r="BC130" s="739"/>
      <c r="BD130" s="739"/>
      <c r="BE130" s="740"/>
      <c r="BF130" s="741">
        <v>0.8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37402393</v>
      </c>
      <c r="AB131" s="751"/>
      <c r="AC131" s="751"/>
      <c r="AD131" s="751"/>
      <c r="AE131" s="752"/>
      <c r="AF131" s="753">
        <v>40279867</v>
      </c>
      <c r="AG131" s="751"/>
      <c r="AH131" s="751"/>
      <c r="AI131" s="751"/>
      <c r="AJ131" s="752"/>
      <c r="AK131" s="753">
        <v>42210117</v>
      </c>
      <c r="AL131" s="751"/>
      <c r="AM131" s="751"/>
      <c r="AN131" s="751"/>
      <c r="AO131" s="752"/>
      <c r="AP131" s="754"/>
      <c r="AQ131" s="755"/>
      <c r="AR131" s="755"/>
      <c r="AS131" s="755"/>
      <c r="AT131" s="756"/>
      <c r="AU131" s="227"/>
      <c r="AV131" s="227"/>
      <c r="AW131" s="227"/>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0.48359205300000002</v>
      </c>
      <c r="AB132" s="732"/>
      <c r="AC132" s="732"/>
      <c r="AD132" s="732"/>
      <c r="AE132" s="733"/>
      <c r="AF132" s="734">
        <v>1.589446658</v>
      </c>
      <c r="AG132" s="732"/>
      <c r="AH132" s="732"/>
      <c r="AI132" s="732"/>
      <c r="AJ132" s="733"/>
      <c r="AK132" s="734">
        <v>0.55641399899999999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0.8</v>
      </c>
      <c r="AB133" s="711"/>
      <c r="AC133" s="711"/>
      <c r="AD133" s="711"/>
      <c r="AE133" s="712"/>
      <c r="AF133" s="710">
        <v>1</v>
      </c>
      <c r="AG133" s="711"/>
      <c r="AH133" s="711"/>
      <c r="AI133" s="711"/>
      <c r="AJ133" s="712"/>
      <c r="AK133" s="710">
        <v>0.8</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w8GR0hKt3c3RDV6sa8qv+UJtY+ZneXZfAxWxeridM1VH+iCsRrjEtEurP8lmyP51gwvjHyNbIyj0kMQscwGsA==" saltValue="0RNDr1eYXDsC8r4uf11kM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474</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uRVOVc53/OjpdM1YS+vl3OULjRmavyXcvFbAfnUJJy9XtUx31L/FrBRMlhRDRzNxGONsky/FXJA6nJEH1D4Yg==" saltValue="I+XuUoLmR2h3WDx62x7Uiw=="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UP21sSmfEe/KoeO00SKmwKH1mheHI1Uolt0Rx07cYAy4LxjEif+Sf+A6HcorqIFFtAq/cpRbIJvQx96KFrmhQ==" saltValue="ENib0NgLr1cbVx4pWhQb5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476</v>
      </c>
      <c r="AL6" s="260"/>
      <c r="AM6" s="260"/>
      <c r="AN6" s="260"/>
    </row>
    <row r="7" spans="1:46" ht="13.5" customHeight="1" x14ac:dyDescent="0.2">
      <c r="A7" s="259"/>
      <c r="AK7" s="262"/>
      <c r="AL7" s="263"/>
      <c r="AM7" s="263"/>
      <c r="AN7" s="264"/>
      <c r="AO7" s="1105" t="s">
        <v>477</v>
      </c>
      <c r="AP7" s="265"/>
      <c r="AQ7" s="266" t="s">
        <v>478</v>
      </c>
      <c r="AR7" s="267"/>
    </row>
    <row r="8" spans="1:46" ht="13" x14ac:dyDescent="0.2">
      <c r="A8" s="259"/>
      <c r="AK8" s="268"/>
      <c r="AL8" s="269"/>
      <c r="AM8" s="269"/>
      <c r="AN8" s="270"/>
      <c r="AO8" s="1106"/>
      <c r="AP8" s="271" t="s">
        <v>479</v>
      </c>
      <c r="AQ8" s="272" t="s">
        <v>480</v>
      </c>
      <c r="AR8" s="273" t="s">
        <v>481</v>
      </c>
    </row>
    <row r="9" spans="1:46" ht="13" x14ac:dyDescent="0.2">
      <c r="A9" s="259"/>
      <c r="AK9" s="1117" t="s">
        <v>482</v>
      </c>
      <c r="AL9" s="1118"/>
      <c r="AM9" s="1118"/>
      <c r="AN9" s="1119"/>
      <c r="AO9" s="274">
        <v>10771246</v>
      </c>
      <c r="AP9" s="274">
        <v>56703</v>
      </c>
      <c r="AQ9" s="275">
        <v>61513</v>
      </c>
      <c r="AR9" s="276">
        <v>-7.8</v>
      </c>
    </row>
    <row r="10" spans="1:46" ht="13.5" customHeight="1" x14ac:dyDescent="0.2">
      <c r="A10" s="259"/>
      <c r="AK10" s="1117" t="s">
        <v>483</v>
      </c>
      <c r="AL10" s="1118"/>
      <c r="AM10" s="1118"/>
      <c r="AN10" s="1119"/>
      <c r="AO10" s="277">
        <v>69608</v>
      </c>
      <c r="AP10" s="277">
        <v>366</v>
      </c>
      <c r="AQ10" s="278">
        <v>1262</v>
      </c>
      <c r="AR10" s="279">
        <v>-71</v>
      </c>
    </row>
    <row r="11" spans="1:46" ht="13.5" customHeight="1" x14ac:dyDescent="0.2">
      <c r="A11" s="259"/>
      <c r="AK11" s="1117" t="s">
        <v>484</v>
      </c>
      <c r="AL11" s="1118"/>
      <c r="AM11" s="1118"/>
      <c r="AN11" s="1119"/>
      <c r="AO11" s="277">
        <v>15945</v>
      </c>
      <c r="AP11" s="277">
        <v>84</v>
      </c>
      <c r="AQ11" s="278">
        <v>1079</v>
      </c>
      <c r="AR11" s="279">
        <v>-92.2</v>
      </c>
    </row>
    <row r="12" spans="1:46" ht="13.5" customHeight="1" x14ac:dyDescent="0.2">
      <c r="A12" s="259"/>
      <c r="AK12" s="1117" t="s">
        <v>485</v>
      </c>
      <c r="AL12" s="1118"/>
      <c r="AM12" s="1118"/>
      <c r="AN12" s="1119"/>
      <c r="AO12" s="277" t="s">
        <v>486</v>
      </c>
      <c r="AP12" s="277" t="s">
        <v>486</v>
      </c>
      <c r="AQ12" s="278">
        <v>46</v>
      </c>
      <c r="AR12" s="279" t="s">
        <v>486</v>
      </c>
    </row>
    <row r="13" spans="1:46" ht="13.5" customHeight="1" x14ac:dyDescent="0.2">
      <c r="A13" s="259"/>
      <c r="AK13" s="1117" t="s">
        <v>487</v>
      </c>
      <c r="AL13" s="1118"/>
      <c r="AM13" s="1118"/>
      <c r="AN13" s="1119"/>
      <c r="AO13" s="277">
        <v>367633</v>
      </c>
      <c r="AP13" s="277">
        <v>1935</v>
      </c>
      <c r="AQ13" s="278">
        <v>2016</v>
      </c>
      <c r="AR13" s="279">
        <v>-4</v>
      </c>
    </row>
    <row r="14" spans="1:46" ht="13.5" customHeight="1" x14ac:dyDescent="0.2">
      <c r="A14" s="259"/>
      <c r="AK14" s="1117" t="s">
        <v>488</v>
      </c>
      <c r="AL14" s="1118"/>
      <c r="AM14" s="1118"/>
      <c r="AN14" s="1119"/>
      <c r="AO14" s="277">
        <v>120868</v>
      </c>
      <c r="AP14" s="277">
        <v>636</v>
      </c>
      <c r="AQ14" s="278">
        <v>1290</v>
      </c>
      <c r="AR14" s="279">
        <v>-50.7</v>
      </c>
    </row>
    <row r="15" spans="1:46" ht="13.5" customHeight="1" x14ac:dyDescent="0.2">
      <c r="A15" s="259"/>
      <c r="AK15" s="1120" t="s">
        <v>489</v>
      </c>
      <c r="AL15" s="1121"/>
      <c r="AM15" s="1121"/>
      <c r="AN15" s="1122"/>
      <c r="AO15" s="277">
        <v>-375874</v>
      </c>
      <c r="AP15" s="277">
        <v>-1979</v>
      </c>
      <c r="AQ15" s="278">
        <v>-2388</v>
      </c>
      <c r="AR15" s="279">
        <v>-17.100000000000001</v>
      </c>
    </row>
    <row r="16" spans="1:46" ht="13" x14ac:dyDescent="0.2">
      <c r="A16" s="259"/>
      <c r="AK16" s="1120" t="s">
        <v>177</v>
      </c>
      <c r="AL16" s="1121"/>
      <c r="AM16" s="1121"/>
      <c r="AN16" s="1122"/>
      <c r="AO16" s="277">
        <v>10969426</v>
      </c>
      <c r="AP16" s="277">
        <v>57746</v>
      </c>
      <c r="AQ16" s="278">
        <v>64818</v>
      </c>
      <c r="AR16" s="279">
        <v>-10.9</v>
      </c>
    </row>
    <row r="17" spans="1:46" ht="13" x14ac:dyDescent="0.2">
      <c r="A17" s="259"/>
    </row>
    <row r="18" spans="1:46" ht="13" x14ac:dyDescent="0.2">
      <c r="A18" s="259"/>
      <c r="AQ18" s="280"/>
      <c r="AR18" s="280"/>
    </row>
    <row r="19" spans="1:46" ht="13" x14ac:dyDescent="0.2">
      <c r="A19" s="259"/>
      <c r="AK19" s="255" t="s">
        <v>490</v>
      </c>
    </row>
    <row r="20" spans="1:46" ht="13" x14ac:dyDescent="0.2">
      <c r="A20" s="259"/>
      <c r="AK20" s="281"/>
      <c r="AL20" s="282"/>
      <c r="AM20" s="282"/>
      <c r="AN20" s="283"/>
      <c r="AO20" s="284" t="s">
        <v>491</v>
      </c>
      <c r="AP20" s="285" t="s">
        <v>492</v>
      </c>
      <c r="AQ20" s="286" t="s">
        <v>493</v>
      </c>
      <c r="AR20" s="287"/>
    </row>
    <row r="21" spans="1:46" s="260" customFormat="1" ht="13" x14ac:dyDescent="0.2">
      <c r="A21" s="288"/>
      <c r="AK21" s="1123" t="s">
        <v>494</v>
      </c>
      <c r="AL21" s="1124"/>
      <c r="AM21" s="1124"/>
      <c r="AN21" s="1125"/>
      <c r="AO21" s="289">
        <v>5.14</v>
      </c>
      <c r="AP21" s="290">
        <v>6.09</v>
      </c>
      <c r="AQ21" s="291">
        <v>-0.95</v>
      </c>
      <c r="AS21" s="292"/>
      <c r="AT21" s="288"/>
    </row>
    <row r="22" spans="1:46" s="260" customFormat="1" ht="13" x14ac:dyDescent="0.2">
      <c r="A22" s="288"/>
      <c r="AK22" s="1123" t="s">
        <v>495</v>
      </c>
      <c r="AL22" s="1124"/>
      <c r="AM22" s="1124"/>
      <c r="AN22" s="1125"/>
      <c r="AO22" s="293">
        <v>99.6</v>
      </c>
      <c r="AP22" s="294">
        <v>99.7</v>
      </c>
      <c r="AQ22" s="295">
        <v>-0.1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498</v>
      </c>
      <c r="AL29" s="260"/>
      <c r="AM29" s="260"/>
      <c r="AN29" s="260"/>
      <c r="AS29" s="302"/>
    </row>
    <row r="30" spans="1:46" ht="13.5" customHeight="1" x14ac:dyDescent="0.2">
      <c r="A30" s="259"/>
      <c r="AK30" s="262"/>
      <c r="AL30" s="263"/>
      <c r="AM30" s="263"/>
      <c r="AN30" s="264"/>
      <c r="AO30" s="1105" t="s">
        <v>477</v>
      </c>
      <c r="AP30" s="265"/>
      <c r="AQ30" s="266" t="s">
        <v>478</v>
      </c>
      <c r="AR30" s="267"/>
    </row>
    <row r="31" spans="1:46" ht="13" x14ac:dyDescent="0.2">
      <c r="A31" s="259"/>
      <c r="AK31" s="268"/>
      <c r="AL31" s="269"/>
      <c r="AM31" s="269"/>
      <c r="AN31" s="270"/>
      <c r="AO31" s="1106"/>
      <c r="AP31" s="271" t="s">
        <v>479</v>
      </c>
      <c r="AQ31" s="272" t="s">
        <v>480</v>
      </c>
      <c r="AR31" s="273" t="s">
        <v>481</v>
      </c>
    </row>
    <row r="32" spans="1:46" ht="27" customHeight="1" x14ac:dyDescent="0.2">
      <c r="A32" s="259"/>
      <c r="AK32" s="1107" t="s">
        <v>499</v>
      </c>
      <c r="AL32" s="1108"/>
      <c r="AM32" s="1108"/>
      <c r="AN32" s="1109"/>
      <c r="AO32" s="303">
        <v>3577080</v>
      </c>
      <c r="AP32" s="303">
        <v>18831</v>
      </c>
      <c r="AQ32" s="304">
        <v>26619</v>
      </c>
      <c r="AR32" s="305">
        <v>-29.3</v>
      </c>
    </row>
    <row r="33" spans="1:46" ht="13.5" customHeight="1" x14ac:dyDescent="0.2">
      <c r="A33" s="259"/>
      <c r="AK33" s="1107" t="s">
        <v>500</v>
      </c>
      <c r="AL33" s="1108"/>
      <c r="AM33" s="1108"/>
      <c r="AN33" s="1109"/>
      <c r="AO33" s="303" t="s">
        <v>486</v>
      </c>
      <c r="AP33" s="303" t="s">
        <v>486</v>
      </c>
      <c r="AQ33" s="304">
        <v>3</v>
      </c>
      <c r="AR33" s="305" t="s">
        <v>486</v>
      </c>
    </row>
    <row r="34" spans="1:46" ht="27" customHeight="1" x14ac:dyDescent="0.2">
      <c r="A34" s="259"/>
      <c r="AK34" s="1107" t="s">
        <v>501</v>
      </c>
      <c r="AL34" s="1108"/>
      <c r="AM34" s="1108"/>
      <c r="AN34" s="1109"/>
      <c r="AO34" s="303" t="s">
        <v>486</v>
      </c>
      <c r="AP34" s="303" t="s">
        <v>486</v>
      </c>
      <c r="AQ34" s="304">
        <v>28</v>
      </c>
      <c r="AR34" s="305" t="s">
        <v>486</v>
      </c>
    </row>
    <row r="35" spans="1:46" ht="27" customHeight="1" x14ac:dyDescent="0.2">
      <c r="A35" s="259"/>
      <c r="AK35" s="1107" t="s">
        <v>502</v>
      </c>
      <c r="AL35" s="1108"/>
      <c r="AM35" s="1108"/>
      <c r="AN35" s="1109"/>
      <c r="AO35" s="303">
        <v>383007</v>
      </c>
      <c r="AP35" s="303">
        <v>2016</v>
      </c>
      <c r="AQ35" s="304">
        <v>5266</v>
      </c>
      <c r="AR35" s="305">
        <v>-61.7</v>
      </c>
    </row>
    <row r="36" spans="1:46" ht="27" customHeight="1" x14ac:dyDescent="0.2">
      <c r="A36" s="259"/>
      <c r="AK36" s="1107" t="s">
        <v>503</v>
      </c>
      <c r="AL36" s="1108"/>
      <c r="AM36" s="1108"/>
      <c r="AN36" s="1109"/>
      <c r="AO36" s="303">
        <v>130864</v>
      </c>
      <c r="AP36" s="303">
        <v>689</v>
      </c>
      <c r="AQ36" s="304">
        <v>468</v>
      </c>
      <c r="AR36" s="305">
        <v>47.2</v>
      </c>
    </row>
    <row r="37" spans="1:46" ht="13.5" customHeight="1" x14ac:dyDescent="0.2">
      <c r="A37" s="259"/>
      <c r="AK37" s="1107" t="s">
        <v>504</v>
      </c>
      <c r="AL37" s="1108"/>
      <c r="AM37" s="1108"/>
      <c r="AN37" s="1109"/>
      <c r="AO37" s="303">
        <v>97569</v>
      </c>
      <c r="AP37" s="303">
        <v>514</v>
      </c>
      <c r="AQ37" s="304">
        <v>985</v>
      </c>
      <c r="AR37" s="305">
        <v>-47.8</v>
      </c>
    </row>
    <row r="38" spans="1:46" ht="27" customHeight="1" x14ac:dyDescent="0.2">
      <c r="A38" s="259"/>
      <c r="AK38" s="1110" t="s">
        <v>505</v>
      </c>
      <c r="AL38" s="1111"/>
      <c r="AM38" s="1111"/>
      <c r="AN38" s="1112"/>
      <c r="AO38" s="306" t="s">
        <v>486</v>
      </c>
      <c r="AP38" s="306" t="s">
        <v>486</v>
      </c>
      <c r="AQ38" s="307">
        <v>1</v>
      </c>
      <c r="AR38" s="295" t="s">
        <v>486</v>
      </c>
      <c r="AS38" s="302"/>
    </row>
    <row r="39" spans="1:46" ht="13" x14ac:dyDescent="0.2">
      <c r="A39" s="259"/>
      <c r="AK39" s="1110" t="s">
        <v>506</v>
      </c>
      <c r="AL39" s="1111"/>
      <c r="AM39" s="1111"/>
      <c r="AN39" s="1112"/>
      <c r="AO39" s="303">
        <v>-2327661</v>
      </c>
      <c r="AP39" s="303">
        <v>-12253</v>
      </c>
      <c r="AQ39" s="304">
        <v>-7209</v>
      </c>
      <c r="AR39" s="305">
        <v>70</v>
      </c>
      <c r="AS39" s="302"/>
    </row>
    <row r="40" spans="1:46" ht="27" customHeight="1" x14ac:dyDescent="0.2">
      <c r="A40" s="259"/>
      <c r="AK40" s="1107" t="s">
        <v>507</v>
      </c>
      <c r="AL40" s="1108"/>
      <c r="AM40" s="1108"/>
      <c r="AN40" s="1109"/>
      <c r="AO40" s="303">
        <v>-1625996</v>
      </c>
      <c r="AP40" s="303">
        <v>-8560</v>
      </c>
      <c r="AQ40" s="304">
        <v>-18404</v>
      </c>
      <c r="AR40" s="305">
        <v>-53.5</v>
      </c>
      <c r="AS40" s="302"/>
    </row>
    <row r="41" spans="1:46" ht="13" x14ac:dyDescent="0.2">
      <c r="A41" s="259"/>
      <c r="AK41" s="1113" t="s">
        <v>287</v>
      </c>
      <c r="AL41" s="1114"/>
      <c r="AM41" s="1114"/>
      <c r="AN41" s="1115"/>
      <c r="AO41" s="303">
        <v>234863</v>
      </c>
      <c r="AP41" s="303">
        <v>1236</v>
      </c>
      <c r="AQ41" s="304">
        <v>7755</v>
      </c>
      <c r="AR41" s="305">
        <v>-84.1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 x14ac:dyDescent="0.2">
      <c r="A48" s="259"/>
      <c r="AK48" s="313" t="s">
        <v>509</v>
      </c>
      <c r="AL48" s="313"/>
      <c r="AM48" s="313"/>
      <c r="AN48" s="313"/>
      <c r="AO48" s="313"/>
      <c r="AP48" s="313"/>
      <c r="AQ48" s="314"/>
      <c r="AR48" s="313"/>
    </row>
    <row r="49" spans="1:44" ht="13.5" customHeight="1" x14ac:dyDescent="0.2">
      <c r="A49" s="259"/>
      <c r="AK49" s="315"/>
      <c r="AL49" s="316"/>
      <c r="AM49" s="1100" t="s">
        <v>477</v>
      </c>
      <c r="AN49" s="1102" t="s">
        <v>510</v>
      </c>
      <c r="AO49" s="1103"/>
      <c r="AP49" s="1103"/>
      <c r="AQ49" s="1103"/>
      <c r="AR49" s="1104"/>
    </row>
    <row r="50" spans="1:44" ht="13" x14ac:dyDescent="0.2">
      <c r="A50" s="259"/>
      <c r="AK50" s="317"/>
      <c r="AL50" s="318"/>
      <c r="AM50" s="1101"/>
      <c r="AN50" s="319" t="s">
        <v>511</v>
      </c>
      <c r="AO50" s="320" t="s">
        <v>512</v>
      </c>
      <c r="AP50" s="321" t="s">
        <v>513</v>
      </c>
      <c r="AQ50" s="322" t="s">
        <v>514</v>
      </c>
      <c r="AR50" s="323" t="s">
        <v>515</v>
      </c>
    </row>
    <row r="51" spans="1:44" ht="13" x14ac:dyDescent="0.2">
      <c r="A51" s="259"/>
      <c r="AK51" s="315" t="s">
        <v>516</v>
      </c>
      <c r="AL51" s="316"/>
      <c r="AM51" s="324">
        <v>6307599</v>
      </c>
      <c r="AN51" s="325">
        <v>33469</v>
      </c>
      <c r="AO51" s="326">
        <v>-2.2000000000000002</v>
      </c>
      <c r="AP51" s="327">
        <v>51043</v>
      </c>
      <c r="AQ51" s="328">
        <v>15</v>
      </c>
      <c r="AR51" s="329">
        <v>-17.2</v>
      </c>
    </row>
    <row r="52" spans="1:44" ht="13" x14ac:dyDescent="0.2">
      <c r="A52" s="259"/>
      <c r="AK52" s="330"/>
      <c r="AL52" s="331" t="s">
        <v>517</v>
      </c>
      <c r="AM52" s="332">
        <v>4972791</v>
      </c>
      <c r="AN52" s="333">
        <v>26386</v>
      </c>
      <c r="AO52" s="334">
        <v>-4.0999999999999996</v>
      </c>
      <c r="AP52" s="335">
        <v>23378</v>
      </c>
      <c r="AQ52" s="336">
        <v>0.6</v>
      </c>
      <c r="AR52" s="337">
        <v>-4.7</v>
      </c>
    </row>
    <row r="53" spans="1:44" ht="13" x14ac:dyDescent="0.2">
      <c r="A53" s="259"/>
      <c r="AK53" s="315" t="s">
        <v>518</v>
      </c>
      <c r="AL53" s="316"/>
      <c r="AM53" s="324">
        <v>4404706</v>
      </c>
      <c r="AN53" s="325">
        <v>23167</v>
      </c>
      <c r="AO53" s="326">
        <v>-30.8</v>
      </c>
      <c r="AP53" s="327">
        <v>42898</v>
      </c>
      <c r="AQ53" s="328">
        <v>-16</v>
      </c>
      <c r="AR53" s="329">
        <v>-14.8</v>
      </c>
    </row>
    <row r="54" spans="1:44" ht="13" x14ac:dyDescent="0.2">
      <c r="A54" s="259"/>
      <c r="AK54" s="330"/>
      <c r="AL54" s="331" t="s">
        <v>517</v>
      </c>
      <c r="AM54" s="332">
        <v>3418984</v>
      </c>
      <c r="AN54" s="333">
        <v>17983</v>
      </c>
      <c r="AO54" s="334">
        <v>-31.8</v>
      </c>
      <c r="AP54" s="335">
        <v>21022</v>
      </c>
      <c r="AQ54" s="336">
        <v>-10.1</v>
      </c>
      <c r="AR54" s="337">
        <v>-21.7</v>
      </c>
    </row>
    <row r="55" spans="1:44" ht="13" x14ac:dyDescent="0.2">
      <c r="A55" s="259"/>
      <c r="AK55" s="315" t="s">
        <v>519</v>
      </c>
      <c r="AL55" s="316"/>
      <c r="AM55" s="324">
        <v>4192439</v>
      </c>
      <c r="AN55" s="325">
        <v>21997</v>
      </c>
      <c r="AO55" s="326">
        <v>-5.0999999999999996</v>
      </c>
      <c r="AP55" s="327">
        <v>38566</v>
      </c>
      <c r="AQ55" s="328">
        <v>-10.1</v>
      </c>
      <c r="AR55" s="329">
        <v>5</v>
      </c>
    </row>
    <row r="56" spans="1:44" ht="13" x14ac:dyDescent="0.2">
      <c r="A56" s="259"/>
      <c r="AK56" s="330"/>
      <c r="AL56" s="331" t="s">
        <v>517</v>
      </c>
      <c r="AM56" s="332">
        <v>3185889</v>
      </c>
      <c r="AN56" s="333">
        <v>16716</v>
      </c>
      <c r="AO56" s="334">
        <v>-7</v>
      </c>
      <c r="AP56" s="335">
        <v>24059</v>
      </c>
      <c r="AQ56" s="336">
        <v>14.4</v>
      </c>
      <c r="AR56" s="337">
        <v>-21.4</v>
      </c>
    </row>
    <row r="57" spans="1:44" ht="13" x14ac:dyDescent="0.2">
      <c r="A57" s="259"/>
      <c r="AK57" s="315" t="s">
        <v>520</v>
      </c>
      <c r="AL57" s="316"/>
      <c r="AM57" s="324">
        <v>4050565</v>
      </c>
      <c r="AN57" s="325">
        <v>21328</v>
      </c>
      <c r="AO57" s="326">
        <v>-3</v>
      </c>
      <c r="AP57" s="327">
        <v>35156</v>
      </c>
      <c r="AQ57" s="328">
        <v>-8.8000000000000007</v>
      </c>
      <c r="AR57" s="329">
        <v>5.8</v>
      </c>
    </row>
    <row r="58" spans="1:44" ht="13" x14ac:dyDescent="0.2">
      <c r="A58" s="259"/>
      <c r="AK58" s="330"/>
      <c r="AL58" s="331" t="s">
        <v>517</v>
      </c>
      <c r="AM58" s="332">
        <v>3555056</v>
      </c>
      <c r="AN58" s="333">
        <v>18719</v>
      </c>
      <c r="AO58" s="334">
        <v>12</v>
      </c>
      <c r="AP58" s="335">
        <v>22430</v>
      </c>
      <c r="AQ58" s="336">
        <v>-6.8</v>
      </c>
      <c r="AR58" s="337">
        <v>18.8</v>
      </c>
    </row>
    <row r="59" spans="1:44" ht="13" x14ac:dyDescent="0.2">
      <c r="A59" s="259"/>
      <c r="AK59" s="315" t="s">
        <v>521</v>
      </c>
      <c r="AL59" s="316"/>
      <c r="AM59" s="324">
        <v>4240552</v>
      </c>
      <c r="AN59" s="325">
        <v>22324</v>
      </c>
      <c r="AO59" s="326">
        <v>4.7</v>
      </c>
      <c r="AP59" s="327">
        <v>37029</v>
      </c>
      <c r="AQ59" s="328">
        <v>5.3</v>
      </c>
      <c r="AR59" s="329">
        <v>-0.6</v>
      </c>
    </row>
    <row r="60" spans="1:44" ht="13" x14ac:dyDescent="0.2">
      <c r="A60" s="259"/>
      <c r="AK60" s="330"/>
      <c r="AL60" s="331" t="s">
        <v>517</v>
      </c>
      <c r="AM60" s="332">
        <v>3857702</v>
      </c>
      <c r="AN60" s="333">
        <v>20308</v>
      </c>
      <c r="AO60" s="334">
        <v>8.5</v>
      </c>
      <c r="AP60" s="335">
        <v>23232</v>
      </c>
      <c r="AQ60" s="336">
        <v>3.6</v>
      </c>
      <c r="AR60" s="337">
        <v>4.9000000000000004</v>
      </c>
    </row>
    <row r="61" spans="1:44" ht="13" x14ac:dyDescent="0.2">
      <c r="A61" s="259"/>
      <c r="AK61" s="315" t="s">
        <v>522</v>
      </c>
      <c r="AL61" s="338"/>
      <c r="AM61" s="324">
        <v>4639172</v>
      </c>
      <c r="AN61" s="325">
        <v>24457</v>
      </c>
      <c r="AO61" s="326">
        <v>-7.3</v>
      </c>
      <c r="AP61" s="327">
        <v>40938</v>
      </c>
      <c r="AQ61" s="339">
        <v>-2.9</v>
      </c>
      <c r="AR61" s="329">
        <v>-4.4000000000000004</v>
      </c>
    </row>
    <row r="62" spans="1:44" ht="13" x14ac:dyDescent="0.2">
      <c r="A62" s="259"/>
      <c r="AK62" s="330"/>
      <c r="AL62" s="331" t="s">
        <v>517</v>
      </c>
      <c r="AM62" s="332">
        <v>3798084</v>
      </c>
      <c r="AN62" s="333">
        <v>20022</v>
      </c>
      <c r="AO62" s="334">
        <v>-4.5</v>
      </c>
      <c r="AP62" s="335">
        <v>22824</v>
      </c>
      <c r="AQ62" s="336">
        <v>0.3</v>
      </c>
      <c r="AR62" s="337">
        <v>-4.8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TwRE3M8e/vPNgEKO8764DODv4AWk5CbdJKz7feOclyIME5gR28YSjAh3mXxYk6/wo9t2slM3RSfTEz60m54W/w==" saltValue="TR2fSX49mwyLsUvRxuMw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Zo9vc0K23uLNkCIx9HD2u1Nd2nwhex8gcYV/fIPYblHYsqiOLvL7n9OL8A1lRQa+LM9rcXNh/ODSB25+fzpnGA==" saltValue="EjDlqxn3ajEyuoYiUyTA2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lU61uGx0l3IVWaDECAdht48c4kVD0uqH0xhOYAY8LXSM1f4HC6xtio068V6KDBOJn/qAeOnMWKdJmpXucdi6oA==" saltValue="aXBDuC70rQdzsQzWcYpl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10.84</v>
      </c>
      <c r="G47" s="12">
        <v>11.99</v>
      </c>
      <c r="H47" s="12">
        <v>14.13</v>
      </c>
      <c r="I47" s="12">
        <v>14.63</v>
      </c>
      <c r="J47" s="13">
        <v>15.24</v>
      </c>
    </row>
    <row r="48" spans="2:10" ht="57.75" customHeight="1" x14ac:dyDescent="0.2">
      <c r="B48" s="14"/>
      <c r="C48" s="1128" t="s">
        <v>4</v>
      </c>
      <c r="D48" s="1128"/>
      <c r="E48" s="1129"/>
      <c r="F48" s="15">
        <v>2.81</v>
      </c>
      <c r="G48" s="16">
        <v>6.89</v>
      </c>
      <c r="H48" s="16">
        <v>5.55</v>
      </c>
      <c r="I48" s="16">
        <v>5.22</v>
      </c>
      <c r="J48" s="17">
        <v>5.17</v>
      </c>
    </row>
    <row r="49" spans="2:10" ht="57.75" customHeight="1" thickBot="1" x14ac:dyDescent="0.25">
      <c r="B49" s="18"/>
      <c r="C49" s="1130" t="s">
        <v>5</v>
      </c>
      <c r="D49" s="1130"/>
      <c r="E49" s="1131"/>
      <c r="F49" s="19">
        <v>0.85</v>
      </c>
      <c r="G49" s="20">
        <v>5.39</v>
      </c>
      <c r="H49" s="20">
        <v>1.9</v>
      </c>
      <c r="I49" s="20">
        <v>1.43</v>
      </c>
      <c r="J49" s="21">
        <v>2.4</v>
      </c>
    </row>
    <row r="50" spans="2:10" ht="13" x14ac:dyDescent="0.2"/>
  </sheetData>
  <sheetProtection algorithmName="SHA-512" hashValue="3QbgifarXPJ+zsZaFyR3X5ypH4+ebGVv7EXkgkQq2cP7PB3hZfmx+eA0pmtvfpTo2pXfbof6uAlgW+gJiGdlLA==" saltValue="7/G60rdAF2L3sWiTonuM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f8304f3-d523-4833-8ea1-889a1d1a1938}" enabled="0" method="" siteId="{df8304f3-d523-4833-8ea1-889a1d1a1938}" actionId="{44504ed9-1012-4474-82b3-9b2506eb66c6}" removed="1"/>
</clbl:labelList>
</file>

<file path=docProps/app.xml><?xml version="1.0" encoding="utf-8"?>
<Properties xmlns="http://schemas.openxmlformats.org/officeDocument/2006/extended-properties" xmlns:vt="http://schemas.openxmlformats.org/officeDocument/2006/docPropsVTypes">
  <DocSecurity>0</DocSecurity>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財務調査課</dc:creator>
  <dcterms:modified xsi:type="dcterms:W3CDTF">2025-03-19T09:36:07Z</dcterms:modified>
  <dc:description/>
  <cp:keywords/>
  <dc:subject/>
  <dc:title>財政状況資料集</dc:title>
  <cp:lastPrinted>2025-03-17T00:03:47Z</cp:lastPrinted>
  <cp:lastModifiedBy>蛭田 哲也(HIRUTA Tetsuya)</cp:lastModifiedBy>
  <dcterms:created xsi:type="dcterms:W3CDTF">2025-02-19T01:51:05Z</dcterms:created>
</cp:coreProperties>
</file>