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local\課\介護保険課\♠3介護保険課\★介護事業者指導係\07　介護職員処遇改善加算\04 介護職員処遇改善（処遇、特定、ベースアップ）【！ここを使う！】 R5.4月～\02 実績報告（原則翌年度7月31日〆）\01 様式（HP）\"/>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'別紙様式3-1'!$A$1:$AL$113</definedName>
    <definedName name="_xlnm.Print_Area" localSheetId="3">'別紙様式3-2'!$A$1:$AL$38</definedName>
    <definedName name="_xlnm.Print_Area" localSheetId="4">'別紙様式3-3'!$A$1:$Y$36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<sst xmlns="http://schemas.openxmlformats.org/spreadsheetml/2006/main" count="605" uniqueCount="405">
  <si>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</si>
  <si>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</si>
  <si>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</si>
  <si>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</si>
  <si>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</si>
  <si>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</si>
  <si>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</si>
  <si>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</si>
  <si>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</si>
  <si>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</si>
  <si>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</si>
  <si>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</si>
  <si>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</si>
  <si>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</si>
  <si>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</si>
  <si>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</si>
  <si>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</si>
  <si>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</si>
  <si>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</si>
  <si>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</si>
  <si>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</si>
  <si>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</si>
  <si>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</si>
  <si>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</si>
  <si>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</si>
  <si>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</si>
  <si>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</si>
  <si>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</si>
  <si>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</si>
  <si>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</si>
  <si>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</si>
  <si>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</si>
  <si>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</si>
  <si>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</si>
  <si>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</si>
  <si>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</si>
  <si>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</si>
  <si>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</si>
  <si>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</si>
  <si>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</si>
  <si>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</si>
  <si>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</si>
  <si>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</si>
  <si>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</si>
  <si>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</si>
  <si>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</si>
  <si>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</si>
  <si>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</si>
  <si>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</si>
  <si>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</si>
  <si>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</si>
  <si>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</si>
  <si>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</si>
  <si>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</si>
  <si>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</si>
  <si>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</si>
  <si>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</si>
  <si>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</si>
  <si>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</si>
  <si>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</si>
  <si>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</si>
  <si>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</si>
  <si>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</si>
  <si>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</si>
  <si>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</si>
  <si>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</si>
  <si>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</si>
  <si>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</si>
  <si>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</si>
  <si>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</si>
  <si>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</si>
  <si>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</si>
  <si>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</si>
  <si>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</si>
  <si>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</si>
  <si>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</si>
  <si>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</si>
  <si>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</si>
  <si>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</si>
  <si>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</si>
  <si>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</si>
  <si>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</si>
  <si>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</si>
  <si>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</si>
  <si>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</si>
  <si>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</si>
  <si>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</si>
  <si>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</si>
  <si>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</si>
  <si>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</si>
  <si>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</si>
  <si>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</si>
  <si>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</si>
  <si>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</si>
  <si>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</si>
  <si>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</si>
  <si>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</si>
  <si>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</si>
  <si>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</si>
  <si>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</si>
  <si>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</si>
  <si>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</si>
  <si>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</si>
  <si>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</si>
  <si>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</si>
  <si>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</si>
  <si>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</si>
  <si>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</si>
  <si>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</si>
  <si>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</si>
  <si>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</si>
  <si>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</si>
  <si>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</si>
  <si>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</si>
  <si>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</si>
  <si>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</si>
  <si>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</si>
  <si>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</si>
  <si>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</si>
  <si>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</si>
  <si>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</si>
  <si>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</si>
  <si>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</si>
  <si>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</si>
  <si>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</si>
  <si>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</si>
  <si>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</si>
  <si>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</si>
  <si>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</si>
  <si>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</si>
  <si>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</si>
  <si>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</si>
  <si>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</si>
  <si>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</si>
  <si>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</si>
  <si>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</si>
  <si>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</si>
  <si>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</si>
  <si>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</si>
  <si>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</si>
  <si>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</si>
  <si>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</si>
  <si>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</si>
  <si>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</si>
  <si>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</si>
  <si>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</si>
  <si>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</si>
  <si>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</si>
  <si>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</si>
  <si>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</si>
  <si>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</si>
  <si>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</si>
  <si>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</si>
  <si>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</si>
  <si>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</si>
  <si>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</si>
  <si>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</si>
  <si>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</si>
  <si>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</si>
  <si>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</si>
  <si>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</si>
  <si>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</si>
  <si>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</si>
  <si>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</si>
  <si>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</si>
  <si>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</si>
  <si>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</si>
  <si>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</si>
  <si>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</si>
  <si>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</si>
  <si>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</si>
  <si>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</si>
  <si>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</si>
  <si>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</si>
  <si>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</si>
  <si>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</si>
  <si>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</si>
  <si>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</si>
  <si>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</si>
  <si>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</si>
  <si>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</si>
  <si>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</si>
  <si>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</si>
  <si>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</si>
  <si>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</si>
  <si>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</si>
  <si>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</si>
  <si>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</si>
  <si>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</si>
  <si>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</si>
  <si>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</si>
  <si>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</si>
  <si>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</si>
  <si>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</si>
  <si>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</si>
  <si>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</si>
  <si>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</si>
  <si>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</si>
  <si>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</si>
  <si>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</si>
  <si>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</si>
  <si>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</si>
  <si>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</si>
  <si>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</si>
  <si>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</si>
  <si>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</si>
  <si>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</si>
  <si>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</si>
  <si>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</si>
  <si>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</si>
  <si>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</si>
  <si>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</si>
  <si>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</si>
  <si>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</si>
  <si>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</si>
  <si>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</si>
  <si>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</si>
  <si>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</si>
  <si>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</si>
  <si>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</si>
  <si>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</si>
  <si>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</si>
  <si>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</si>
  <si>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</si>
  <si>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</si>
  <si>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</si>
  <si>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</si>
  <si>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</si>
  <si>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</si>
  <si>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</si>
  <si>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</si>
  <si>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</si>
  <si>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</si>
  <si>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</si>
  <si>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</si>
  <si>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</si>
  <si>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</si>
  <si>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</si>
  <si>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</si>
  <si>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</si>
  <si>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</si>
  <si>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</si>
  <si>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</si>
  <si>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</si>
  <si>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</si>
  <si>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</si>
  <si>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</si>
  <si>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</si>
  <si>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</si>
  <si>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</si>
  <si>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</si>
  <si>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</si>
  <si>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</si>
  <si>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</si>
  <si>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</si>
  <si>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</si>
  <si>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</si>
  <si>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</si>
  <si>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</si>
  <si>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</si>
  <si>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</si>
  <si>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</si>
  <si>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</si>
  <si>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</si>
  <si>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</si>
  <si>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</si>
  <si>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</si>
  <si>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</si>
  <si>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</si>
  <si>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</si>
  <si>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</si>
  <si>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</si>
  <si>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</si>
  <si>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</si>
  <si>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</si>
  <si>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</si>
  <si>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</si>
  <si>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</si>
  <si>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</si>
  <si>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</si>
  <si>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</si>
  <si>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</si>
  <si>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</si>
  <si>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</si>
  <si>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</si>
  <si>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</si>
  <si>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</si>
  <si>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</si>
  <si>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</si>
  <si>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</si>
  <si>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</si>
  <si>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</si>
  <si>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</si>
  <si>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</si>
  <si>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</si>
  <si>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</si>
  <si>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</si>
  <si>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</si>
  <si>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</si>
  <si>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</si>
  <si>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</si>
  <si>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</si>
  <si>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</si>
  <si>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</si>
  <si>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</si>
  <si>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</si>
  <si>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</si>
  <si>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</si>
  <si>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</si>
  <si>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</si>
  <si>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</si>
  <si>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</si>
  <si>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</si>
  <si>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</si>
  <si>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</si>
  <si>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</si>
  <si>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</si>
  <si>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</si>
  <si>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</si>
  <si>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</si>
  <si>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</si>
  <si>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</si>
  <si>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</si>
  <si>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</si>
  <si>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</si>
  <si>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</si>
  <si>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</si>
  <si>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</si>
  <si>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</si>
  <si>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</si>
  <si>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</si>
  <si>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</si>
  <si>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</si>
  <si>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</si>
  <si>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</si>
  <si>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</si>
  <si>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</si>
  <si>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</si>
  <si>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</si>
  <si>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</si>
  <si>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</si>
  <si>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</si>
  <si>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</si>
  <si>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</si>
  <si>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</si>
  <si>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</si>
  <si>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</si>
  <si>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</si>
  <si>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</si>
  <si>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</si>
  <si>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</si>
  <si>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</si>
  <si>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</si>
  <si>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</si>
  <si>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</si>
  <si>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</si>
  <si>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</si>
  <si>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</si>
  <si>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</si>
  <si>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</si>
  <si>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</si>
  <si>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</si>
  <si>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</si>
  <si>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</si>
  <si>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</si>
  <si>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</si>
  <si>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</si>
  <si>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</si>
  <si>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</si>
  <si>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</si>
  <si>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</si>
  <si>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</si>
  <si>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</si>
  <si>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</si>
  <si>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</si>
  <si>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</si>
  <si>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</si>
  <si>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</si>
  <si>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</si>
  <si>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</si>
  <si>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</si>
  <si>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</si>
  <si>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</si>
  <si>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</si>
  <si>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</si>
  <si>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</si>
  <si>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</si>
  <si>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</si>
  <si>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</si>
  <si>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</si>
  <si>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</si>
  <si>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</si>
  <si>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</si>
  <si>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</si>
  <si>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</si>
  <si>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</si>
  <si>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</si>
  <si>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</si>
  <si>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</si>
  <si>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</si>
  <si>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</si>
  <si>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</si>
  <si>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</si>
  <si>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三鷹市</t>
    <rPh sb="0" eb="3">
      <t>ミタカシ</t>
    </rPh>
    <phoneticPr fontId="2"/>
  </si>
  <si>
    <t>実績報告書（</t>
    <rPh sb="0" eb="2">
      <t>ジッセキ</t>
    </rPh>
    <rPh sb="2" eb="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</si>
</sst>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345</v>
      </c>
      <c r="B1" s="512"/>
      <c r="C1" s="512"/>
      <c r="D1" s="512"/>
      <c r="E1" s="512"/>
    </row>
    <row r="2" spans="1:5" ht="18.75" customHeight="1" thickTop="1">
      <c r="A2" s="513" t="s">
        <v>341</v>
      </c>
      <c r="B2" s="514"/>
      <c r="C2" s="514"/>
      <c r="D2" s="514"/>
      <c r="E2" s="514"/>
    </row>
    <row r="3" spans="1:5" s="16" customFormat="1" ht="8.1" customHeight="1">
      <c r="A3" s="515"/>
      <c r="B3" s="515"/>
      <c r="C3" s="515"/>
      <c r="D3" s="515"/>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28</v>
      </c>
      <c r="D6" s="62" t="s">
        <v>127</v>
      </c>
      <c r="E6" s="29" t="s">
        <v>97</v>
      </c>
    </row>
    <row r="7" spans="1:5" ht="63" customHeight="1">
      <c r="A7" s="20" t="s">
        <v>102</v>
      </c>
      <c r="B7" s="59">
        <v>1</v>
      </c>
      <c r="C7" s="64" t="s">
        <v>30</v>
      </c>
      <c r="D7" s="62" t="s">
        <v>128</v>
      </c>
      <c r="E7" s="21" t="s">
        <v>99</v>
      </c>
    </row>
    <row r="8" spans="1:5" ht="53.45" customHeight="1">
      <c r="A8" s="20" t="s">
        <v>103</v>
      </c>
      <c r="B8" s="59" t="s">
        <v>130</v>
      </c>
      <c r="C8" s="64" t="s">
        <v>29</v>
      </c>
      <c r="D8" s="62" t="s">
        <v>129</v>
      </c>
      <c r="E8" s="21" t="s">
        <v>99</v>
      </c>
    </row>
    <row r="9" spans="1:5" ht="53.45" customHeight="1">
      <c r="A9" s="20" t="s">
        <v>346</v>
      </c>
      <c r="B9" s="59" t="s">
        <v>130</v>
      </c>
      <c r="C9" s="428" t="s">
        <v>29</v>
      </c>
      <c r="D9" s="429"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100</v>
      </c>
      <c r="B17" s="516"/>
      <c r="C17" s="516"/>
      <c r="D17" s="516"/>
    </row>
    <row r="18" spans="1:5" ht="17.25">
      <c r="A18" s="228"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9" customFormat="1" ht="17.25">
      <c r="A23" s="518" t="s">
        <v>164</v>
      </c>
      <c r="B23" s="518"/>
      <c r="C23" s="518"/>
      <c r="D23" s="518"/>
    </row>
    <row r="24" spans="1:5" s="219" customFormat="1" ht="17.25">
      <c r="A24" s="517" t="s">
        <v>165</v>
      </c>
      <c r="B24" s="517"/>
      <c r="C24" s="517"/>
      <c r="D24" s="517"/>
      <c r="E24" s="517"/>
    </row>
    <row r="25" spans="1:5" s="219" customFormat="1" ht="35.25" customHeight="1">
      <c r="A25" s="517" t="s">
        <v>375</v>
      </c>
      <c r="B25" s="519"/>
      <c r="C25" s="519"/>
      <c r="D25" s="519"/>
      <c r="E25" s="519"/>
    </row>
    <row r="26" spans="1:5" ht="14.45" customHeight="1">
      <c r="A26" s="24"/>
      <c r="B26" s="25"/>
    </row>
    <row r="27" spans="1:5" s="65" customFormat="1" ht="17.25" customHeight="1">
      <c r="A27" s="228" t="s">
        <v>347</v>
      </c>
      <c r="B27" s="430"/>
      <c r="C27" s="431"/>
      <c r="D27" s="431"/>
    </row>
    <row r="28" spans="1:5" s="65" customFormat="1" ht="17.25" customHeight="1">
      <c r="A28" s="517" t="s">
        <v>374</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R12" sqref="R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29" t="s">
        <v>403</v>
      </c>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53</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54</v>
      </c>
    </row>
    <row r="17" spans="1:29" ht="20.100000000000001" customHeight="1" thickBot="1">
      <c r="A17" s="65"/>
      <c r="B17" s="68" t="s">
        <v>55</v>
      </c>
      <c r="C17" s="520" t="s">
        <v>56</v>
      </c>
      <c r="D17" s="520"/>
      <c r="E17" s="520"/>
      <c r="F17" s="520"/>
      <c r="G17" s="520"/>
      <c r="H17" s="520"/>
      <c r="I17" s="520"/>
      <c r="J17" s="520"/>
      <c r="K17" s="520"/>
      <c r="L17" s="521"/>
      <c r="M17" s="70"/>
      <c r="N17" s="71"/>
      <c r="O17" s="71"/>
      <c r="P17" s="72" t="s">
        <v>181</v>
      </c>
      <c r="Q17" s="71"/>
      <c r="R17" s="71"/>
      <c r="S17" s="71"/>
      <c r="T17" s="73"/>
      <c r="U17" s="74"/>
      <c r="V17" s="75"/>
      <c r="W17" s="75"/>
      <c r="X17" s="75"/>
      <c r="Y17" s="65"/>
      <c r="Z17" s="65"/>
      <c r="AA17" s="65"/>
      <c r="AC17" t="str">
        <f>CONCATENATE(M17,N17,O17,P17,Q17,R17,S17,T17)</f>
        <v>－</v>
      </c>
    </row>
    <row r="18" spans="1:29" ht="20.100000000000001" customHeight="1">
      <c r="A18" s="65"/>
      <c r="B18" s="76"/>
      <c r="C18" s="520" t="s">
        <v>57</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58</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59</v>
      </c>
      <c r="C20" s="520" t="s">
        <v>60</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61</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62</v>
      </c>
      <c r="C22" s="520" t="s">
        <v>63</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61</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45</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64</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65</v>
      </c>
      <c r="C31" s="565" t="s">
        <v>66</v>
      </c>
      <c r="D31" s="565"/>
      <c r="E31" s="565"/>
      <c r="F31" s="565"/>
      <c r="G31" s="565"/>
      <c r="H31" s="565"/>
      <c r="I31" s="565"/>
      <c r="J31" s="565"/>
      <c r="K31" s="565"/>
      <c r="L31" s="565"/>
      <c r="M31" s="565" t="s">
        <v>67</v>
      </c>
      <c r="N31" s="565"/>
      <c r="O31" s="565"/>
      <c r="P31" s="565"/>
      <c r="Q31" s="565"/>
      <c r="R31" s="553" t="s">
        <v>86</v>
      </c>
      <c r="S31" s="554"/>
      <c r="T31" s="554"/>
      <c r="U31" s="554"/>
      <c r="V31" s="554"/>
      <c r="W31" s="555"/>
      <c r="X31" s="565" t="s">
        <v>68</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87</v>
      </c>
      <c r="S32" s="551"/>
      <c r="T32" s="551"/>
      <c r="U32" s="551"/>
      <c r="V32" s="551"/>
      <c r="W32" s="393" t="s">
        <v>88</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10" zoomScaleNormal="120" zoomScaleSheetLayoutView="110" workbookViewId="0">
      <selection activeCell="AF6" sqref="AF6"/>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608" t="s">
        <v>39</v>
      </c>
      <c r="Z1" s="608"/>
      <c r="AA1" s="608"/>
      <c r="AB1" s="608"/>
      <c r="AC1" s="608" t="str">
        <f>IF(基本情報入力シート!C11="","",基本情報入力シート!C11)</f>
        <v>三鷹市</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320</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404</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48</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47</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43</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44</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45</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46</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367</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310</v>
      </c>
      <c r="D19" s="103"/>
      <c r="E19" s="104"/>
      <c r="F19" s="104"/>
      <c r="G19" s="104"/>
      <c r="H19" s="104"/>
      <c r="I19" s="104"/>
      <c r="J19" s="104"/>
      <c r="K19" s="104"/>
      <c r="L19" s="424"/>
      <c r="M19" s="303" t="s">
        <v>392</v>
      </c>
      <c r="N19" s="105"/>
      <c r="O19" s="106"/>
      <c r="P19" s="107"/>
      <c r="Q19" s="107"/>
      <c r="R19" s="107"/>
      <c r="S19" s="107"/>
      <c r="T19" s="107"/>
      <c r="U19" s="107"/>
      <c r="V19" s="107"/>
      <c r="W19" s="425"/>
      <c r="X19" s="461" t="s">
        <v>311</v>
      </c>
      <c r="Y19" s="304"/>
      <c r="Z19" s="304"/>
      <c r="AA19" s="305"/>
      <c r="AB19" s="304"/>
      <c r="AC19" s="304"/>
      <c r="AD19" s="304"/>
      <c r="AE19" s="304"/>
      <c r="AF19" s="304"/>
      <c r="AG19" s="304"/>
      <c r="AH19" s="304"/>
      <c r="AI19" s="304"/>
      <c r="AJ19" s="304"/>
      <c r="AK19" s="306"/>
      <c r="AL19" s="302"/>
      <c r="AU19" s="35"/>
    </row>
    <row r="20" spans="1:47" ht="17.25" customHeight="1">
      <c r="A20" s="102"/>
      <c r="B20" s="570" t="s">
        <v>380</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395</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398</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368</v>
      </c>
      <c r="W26" s="121"/>
      <c r="X26" s="121"/>
      <c r="Y26" s="121"/>
      <c r="Z26" s="96"/>
      <c r="AA26" s="96"/>
      <c r="AB26" s="120"/>
      <c r="AC26" s="427" t="s">
        <v>369</v>
      </c>
      <c r="AD26" s="121"/>
      <c r="AE26" s="121"/>
      <c r="AF26" s="121"/>
      <c r="AG26" s="121"/>
      <c r="AH26" s="121"/>
      <c r="AI26" s="96"/>
      <c r="AJ26" s="427" t="s">
        <v>370</v>
      </c>
      <c r="AU26" s="34"/>
    </row>
    <row r="27" spans="1:47" ht="15" customHeight="1" thickBot="1">
      <c r="A27" s="623"/>
      <c r="B27" s="624"/>
      <c r="C27" s="624"/>
      <c r="D27" s="624"/>
      <c r="E27" s="624"/>
      <c r="F27" s="624"/>
      <c r="G27" s="624"/>
      <c r="H27" s="624"/>
      <c r="I27" s="624"/>
      <c r="J27" s="624"/>
      <c r="K27" s="624"/>
      <c r="L27" s="624"/>
      <c r="M27" s="624"/>
      <c r="N27" s="624"/>
      <c r="O27" s="625"/>
      <c r="P27" s="626" t="s">
        <v>304</v>
      </c>
      <c r="Q27" s="627"/>
      <c r="R27" s="627"/>
      <c r="S27" s="627"/>
      <c r="T27" s="627"/>
      <c r="U27" s="628"/>
      <c r="V27" s="285" t="str">
        <f>IF(P28="","",IF(P29="","",IF(P29&gt;=P28,"○","☓")))</f>
        <v/>
      </c>
      <c r="W27" s="629" t="s">
        <v>305</v>
      </c>
      <c r="X27" s="627"/>
      <c r="Y27" s="627"/>
      <c r="Z27" s="627"/>
      <c r="AA27" s="627"/>
      <c r="AB27" s="628"/>
      <c r="AC27" s="285" t="str">
        <f>IF(W28="","",IF(W29="","",IF(W29&gt;=W28,"○","☓")))</f>
        <v/>
      </c>
      <c r="AD27" s="629" t="s">
        <v>306</v>
      </c>
      <c r="AE27" s="627"/>
      <c r="AF27" s="627"/>
      <c r="AG27" s="627"/>
      <c r="AH27" s="627"/>
      <c r="AI27" s="628"/>
      <c r="AJ27" s="285" t="str">
        <f>IF(AD28="","",IF(AD29="","",IF(AD29&gt;=AD28,"○","☓")))</f>
        <v/>
      </c>
    </row>
    <row r="28" spans="1:47">
      <c r="A28" s="286" t="s">
        <v>28</v>
      </c>
      <c r="B28" s="630" t="s">
        <v>307</v>
      </c>
      <c r="C28" s="630"/>
      <c r="D28" s="631" t="str">
        <f>IF(V4=0,"",V4)</f>
        <v/>
      </c>
      <c r="E28" s="631"/>
      <c r="F28" s="287" t="s">
        <v>309</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29</v>
      </c>
      <c r="B29" s="635" t="s">
        <v>312</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313</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308</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314</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349</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338</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322</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326</v>
      </c>
      <c r="B37" s="569" t="s">
        <v>335</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325</v>
      </c>
      <c r="B38" s="569" t="s">
        <v>366</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326</v>
      </c>
      <c r="B39" s="569" t="s">
        <v>381</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30</v>
      </c>
      <c r="B41" s="123" t="s">
        <v>336</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123</v>
      </c>
      <c r="L43" s="759"/>
      <c r="M43" s="760"/>
      <c r="N43" s="758" t="s">
        <v>323</v>
      </c>
      <c r="O43" s="759"/>
      <c r="P43" s="759"/>
      <c r="Q43" s="759"/>
      <c r="R43" s="760"/>
      <c r="S43" s="755" t="s">
        <v>115</v>
      </c>
      <c r="T43" s="756"/>
      <c r="U43" s="756"/>
      <c r="V43" s="756"/>
      <c r="W43" s="757"/>
      <c r="X43" s="755" t="s">
        <v>85</v>
      </c>
      <c r="Y43" s="756"/>
      <c r="Z43" s="756"/>
      <c r="AA43" s="756"/>
      <c r="AB43" s="756"/>
      <c r="AC43" s="756" t="s">
        <v>77</v>
      </c>
      <c r="AD43" s="756"/>
      <c r="AE43" s="757"/>
      <c r="AF43" s="755" t="s">
        <v>303</v>
      </c>
      <c r="AG43" s="756"/>
      <c r="AH43" s="756"/>
      <c r="AI43" s="756"/>
      <c r="AJ43" s="757"/>
      <c r="AL43" s="789" t="s">
        <v>319</v>
      </c>
      <c r="AM43" s="790"/>
      <c r="AU43" s="34"/>
    </row>
    <row r="44" spans="1:50" s="33" customFormat="1" ht="15.75" customHeight="1" thickBot="1">
      <c r="A44" s="124" t="s">
        <v>40</v>
      </c>
      <c r="B44" s="116"/>
      <c r="C44" s="116"/>
      <c r="D44" s="116"/>
      <c r="E44" s="116"/>
      <c r="F44" s="116"/>
      <c r="G44" s="116"/>
      <c r="H44" s="116"/>
      <c r="I44" s="116"/>
      <c r="J44" s="116"/>
      <c r="K44" s="809"/>
      <c r="L44" s="810" t="b">
        <v>0</v>
      </c>
      <c r="M44" s="811"/>
      <c r="N44" s="605"/>
      <c r="O44" s="606"/>
      <c r="P44" s="606"/>
      <c r="Q44" s="607"/>
      <c r="R44" s="125" t="s">
        <v>105</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104</v>
      </c>
      <c r="AL44" s="36" t="str">
        <f>IFERROR(IF(AND(L44,L45),IF(AC44&gt;=1,"○","☓"),IF(AND(L44,L46),IF(AC44&gt;=2,"○","☓"),"")),"")</f>
        <v/>
      </c>
      <c r="AM44" s="259" t="s">
        <v>178</v>
      </c>
      <c r="AN44" s="37" t="s">
        <v>106</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749"/>
      <c r="L45" s="750" t="b">
        <v>0</v>
      </c>
      <c r="M45" s="751"/>
      <c r="N45" s="588"/>
      <c r="O45" s="589"/>
      <c r="P45" s="589"/>
      <c r="Q45" s="590"/>
      <c r="R45" s="130" t="s">
        <v>105</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104</v>
      </c>
      <c r="AL45" s="36" t="str">
        <f>IFERROR(IF(AND(L45,L46),IF(AC46&lt;=0.5,"○","☓"),""),"")</f>
        <v/>
      </c>
      <c r="AM45" s="258" t="s">
        <v>177</v>
      </c>
      <c r="AN45" s="37" t="s">
        <v>107</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752"/>
      <c r="L46" s="753" t="b">
        <v>0</v>
      </c>
      <c r="M46" s="754"/>
      <c r="N46" s="772"/>
      <c r="O46" s="773"/>
      <c r="P46" s="773"/>
      <c r="Q46" s="774"/>
      <c r="R46" s="135" t="s">
        <v>105</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108</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342</v>
      </c>
      <c r="B48" s="569" t="s">
        <v>382</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109</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371</v>
      </c>
      <c r="AM49" s="788"/>
      <c r="AU49" s="34"/>
    </row>
    <row r="50" spans="1:61" s="33" customFormat="1" ht="23.25" customHeight="1" thickBot="1">
      <c r="A50" s="96" t="s">
        <v>31</v>
      </c>
      <c r="B50" s="111" t="s">
        <v>337</v>
      </c>
      <c r="C50" s="96"/>
      <c r="D50" s="96"/>
      <c r="E50" s="96"/>
      <c r="F50" s="96"/>
      <c r="G50" s="96"/>
      <c r="H50" s="96"/>
      <c r="I50" s="96"/>
      <c r="J50" s="96"/>
      <c r="K50" s="97"/>
      <c r="L50" s="97"/>
      <c r="M50" s="97"/>
      <c r="N50" s="97"/>
      <c r="O50" s="97"/>
      <c r="P50" s="97"/>
      <c r="Q50" s="97"/>
      <c r="R50" s="97"/>
      <c r="S50" s="128"/>
      <c r="T50" s="128"/>
      <c r="U50" s="128"/>
      <c r="V50" s="128"/>
      <c r="W50" s="112"/>
      <c r="X50" s="112"/>
      <c r="Y50" s="746" t="s">
        <v>113</v>
      </c>
      <c r="Z50" s="747"/>
      <c r="AA50" s="747"/>
      <c r="AB50" s="747"/>
      <c r="AC50" s="747"/>
      <c r="AD50" s="747"/>
      <c r="AE50" s="748"/>
      <c r="AF50" s="586">
        <f>'別紙様式3-2'!AE8</f>
        <v>0</v>
      </c>
      <c r="AG50" s="587"/>
      <c r="AH50" s="587"/>
      <c r="AI50" s="579" t="s">
        <v>5</v>
      </c>
      <c r="AJ50" s="580"/>
      <c r="AK50" s="39" t="s">
        <v>104</v>
      </c>
      <c r="AL50" s="36" t="str">
        <f>IF('別紙様式3-2'!AF8=0,"",IF('別紙様式3-2'!AF8&gt;AF50, IF(OR(C53:C56),"○","×"),"○"))</f>
        <v/>
      </c>
      <c r="AM50" s="259" t="s">
        <v>179</v>
      </c>
      <c r="AN50" s="37" t="s">
        <v>110</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121</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120</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122</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32</v>
      </c>
      <c r="E56" s="145"/>
      <c r="F56" s="145" t="s">
        <v>33</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34</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318</v>
      </c>
      <c r="B60" s="702" t="s">
        <v>385</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387</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104</v>
      </c>
      <c r="AA61" s="704" t="str">
        <f>IF(V62=0,"",IF(V62&gt;=200/3,"○","×"))</f>
        <v/>
      </c>
      <c r="AB61" s="802" t="s">
        <v>372</v>
      </c>
      <c r="AC61" s="311"/>
      <c r="AD61" s="311"/>
      <c r="AE61" s="312"/>
      <c r="AF61" s="311"/>
      <c r="AG61" s="311"/>
      <c r="AH61" s="311"/>
      <c r="AI61" s="320"/>
      <c r="AJ61" s="321"/>
      <c r="AR61" s="35"/>
    </row>
    <row r="62" spans="1:61" ht="21" customHeight="1" thickBot="1">
      <c r="A62" s="327"/>
      <c r="B62" s="340"/>
      <c r="C62" s="341"/>
      <c r="D62" s="341"/>
      <c r="E62" s="341"/>
      <c r="F62" s="707" t="s">
        <v>388</v>
      </c>
      <c r="G62" s="805"/>
      <c r="H62" s="805"/>
      <c r="I62" s="805"/>
      <c r="J62" s="805"/>
      <c r="K62" s="805"/>
      <c r="L62" s="805"/>
      <c r="M62" s="712">
        <f>'別紙様式3-3'!W16</f>
        <v>0</v>
      </c>
      <c r="N62" s="713"/>
      <c r="O62" s="713"/>
      <c r="P62" s="713"/>
      <c r="Q62" s="713"/>
      <c r="R62" s="713"/>
      <c r="S62" s="714"/>
      <c r="T62" s="322" t="s">
        <v>4</v>
      </c>
      <c r="U62" s="323" t="s">
        <v>33</v>
      </c>
      <c r="V62" s="600">
        <f>IFERROR(M62/M61*100,0)</f>
        <v>0</v>
      </c>
      <c r="W62" s="601"/>
      <c r="X62" s="311" t="s">
        <v>34</v>
      </c>
      <c r="Y62" s="324" t="s">
        <v>315</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316</v>
      </c>
      <c r="N63" s="602"/>
      <c r="O63" s="602"/>
      <c r="P63" s="719" t="e">
        <f>M62/AF67</f>
        <v>#VALUE!</v>
      </c>
      <c r="Q63" s="720"/>
      <c r="R63" s="720"/>
      <c r="S63" s="721"/>
      <c r="T63" s="325" t="s">
        <v>317</v>
      </c>
      <c r="U63" s="323"/>
      <c r="V63" s="722"/>
      <c r="W63" s="722"/>
      <c r="X63" s="311"/>
      <c r="Y63" s="324"/>
      <c r="Z63" s="703"/>
      <c r="AA63" s="706"/>
      <c r="AB63" s="803"/>
      <c r="AC63" s="311"/>
      <c r="AD63" s="311"/>
      <c r="AE63" s="419"/>
      <c r="AF63" s="311"/>
      <c r="AG63" s="311"/>
      <c r="AH63" s="311"/>
      <c r="AI63" s="311"/>
      <c r="AJ63" s="311"/>
      <c r="AK63" s="311"/>
      <c r="AL63" s="311"/>
      <c r="AM63" s="311"/>
      <c r="AN63" s="781" t="s">
        <v>373</v>
      </c>
      <c r="AO63" s="782"/>
      <c r="AP63" s="782"/>
      <c r="AQ63" s="782"/>
      <c r="AR63" s="782"/>
      <c r="AS63" s="782"/>
      <c r="AT63" s="782"/>
      <c r="AU63" s="783"/>
      <c r="AW63" s="35"/>
    </row>
    <row r="64" spans="1:61" ht="21" customHeight="1" thickBot="1">
      <c r="A64" s="327"/>
      <c r="B64" s="799" t="s">
        <v>389</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104</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390</v>
      </c>
      <c r="G65" s="708"/>
      <c r="H65" s="708"/>
      <c r="I65" s="708"/>
      <c r="J65" s="708"/>
      <c r="K65" s="708"/>
      <c r="L65" s="708"/>
      <c r="M65" s="712">
        <f>'別紙様式3-3'!Y16</f>
        <v>0</v>
      </c>
      <c r="N65" s="713"/>
      <c r="O65" s="713"/>
      <c r="P65" s="713"/>
      <c r="Q65" s="713"/>
      <c r="R65" s="713"/>
      <c r="S65" s="714"/>
      <c r="T65" s="322" t="s">
        <v>4</v>
      </c>
      <c r="U65" s="323" t="s">
        <v>33</v>
      </c>
      <c r="V65" s="600">
        <f>IFERROR(M65/M64*100,0)</f>
        <v>0</v>
      </c>
      <c r="W65" s="601"/>
      <c r="X65" s="311" t="s">
        <v>34</v>
      </c>
      <c r="Y65" s="324" t="s">
        <v>315</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316</v>
      </c>
      <c r="N66" s="602"/>
      <c r="O66" s="602"/>
      <c r="P66" s="719" t="e">
        <f>M65/AF67</f>
        <v>#VALUE!</v>
      </c>
      <c r="Q66" s="720"/>
      <c r="R66" s="720"/>
      <c r="S66" s="721"/>
      <c r="T66" s="325" t="s">
        <v>317</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361</v>
      </c>
      <c r="C67" s="813"/>
      <c r="D67" s="813"/>
      <c r="E67" s="813"/>
      <c r="F67" s="813"/>
      <c r="G67" s="813"/>
      <c r="H67" s="813"/>
      <c r="I67" s="813"/>
      <c r="J67" s="813"/>
      <c r="K67" s="813"/>
      <c r="L67" s="814"/>
      <c r="M67" s="793"/>
      <c r="N67" s="792"/>
      <c r="O67" s="815"/>
      <c r="P67" s="815"/>
      <c r="Q67" s="420" t="s">
        <v>362</v>
      </c>
      <c r="R67" s="815"/>
      <c r="S67" s="815"/>
      <c r="T67" s="420" t="s">
        <v>359</v>
      </c>
      <c r="U67" s="792" t="s">
        <v>360</v>
      </c>
      <c r="V67" s="792"/>
      <c r="W67" s="792"/>
      <c r="X67" s="792"/>
      <c r="Y67" s="815"/>
      <c r="Z67" s="815"/>
      <c r="AA67" s="420" t="s">
        <v>362</v>
      </c>
      <c r="AB67" s="815"/>
      <c r="AC67" s="815"/>
      <c r="AD67" s="420" t="s">
        <v>359</v>
      </c>
      <c r="AE67" s="420" t="s">
        <v>363</v>
      </c>
      <c r="AF67" s="420" t="str">
        <f>IF(O67&gt;=1,(Y67*12+AB67)-(O67*12+R67)+1,"")</f>
        <v/>
      </c>
      <c r="AG67" s="792" t="s">
        <v>364</v>
      </c>
      <c r="AH67" s="792"/>
      <c r="AI67" s="421" t="s">
        <v>365</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324</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325</v>
      </c>
      <c r="B70" s="780" t="s">
        <v>391</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321</v>
      </c>
      <c r="B72" s="220" t="s">
        <v>343</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184</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166</v>
      </c>
      <c r="B75" s="778"/>
      <c r="C75" s="778"/>
      <c r="D75" s="779"/>
      <c r="E75" s="796" t="s">
        <v>133</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134</v>
      </c>
      <c r="B76" s="687"/>
      <c r="C76" s="687"/>
      <c r="D76" s="688"/>
      <c r="E76" s="436"/>
      <c r="F76" s="726" t="s">
        <v>135</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136</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137</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138</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139</v>
      </c>
      <c r="B80" s="687"/>
      <c r="C80" s="687"/>
      <c r="D80" s="688"/>
      <c r="E80" s="439"/>
      <c r="F80" s="645" t="s">
        <v>140</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141</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142</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143</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144</v>
      </c>
      <c r="B84" s="687"/>
      <c r="C84" s="687"/>
      <c r="D84" s="688"/>
      <c r="E84" s="440"/>
      <c r="F84" s="700" t="s">
        <v>145</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146</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147</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148</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149</v>
      </c>
      <c r="B88" s="687"/>
      <c r="C88" s="687"/>
      <c r="D88" s="688"/>
      <c r="E88" s="440"/>
      <c r="F88" s="645" t="s">
        <v>150</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151</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152</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153</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154</v>
      </c>
      <c r="B92" s="687"/>
      <c r="C92" s="687"/>
      <c r="D92" s="688"/>
      <c r="E92" s="440"/>
      <c r="F92" s="684" t="s">
        <v>155</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156</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157</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158</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159</v>
      </c>
      <c r="B96" s="687"/>
      <c r="C96" s="687"/>
      <c r="D96" s="688"/>
      <c r="E96" s="440"/>
      <c r="F96" s="645" t="s">
        <v>160</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161</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162</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163</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383</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132</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386</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35</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35</v>
      </c>
      <c r="B106" s="683" t="s">
        <v>334</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118</v>
      </c>
      <c r="B109" s="682" t="s">
        <v>119</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c r="D111" s="167"/>
      <c r="E111" s="696"/>
      <c r="F111" s="697"/>
      <c r="G111" s="167" t="s">
        <v>2</v>
      </c>
      <c r="H111" s="696"/>
      <c r="I111" s="697"/>
      <c r="J111" s="167" t="s">
        <v>3</v>
      </c>
      <c r="K111" s="696"/>
      <c r="L111" s="697"/>
      <c r="M111" s="167" t="s">
        <v>6</v>
      </c>
      <c r="N111" s="168"/>
      <c r="O111" s="168"/>
      <c r="P111" s="168"/>
      <c r="Q111" s="169"/>
      <c r="R111" s="715" t="s">
        <v>25</v>
      </c>
      <c r="S111" s="715"/>
      <c r="T111" s="715"/>
      <c r="U111" s="715"/>
      <c r="V111" s="715"/>
      <c r="W111" s="729" t="s">
        <v>36</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26</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27</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8" orientation="portrait" horizontalDpi="300" verticalDpi="300" r:id="rId1"/>
  <headerFooter alignWithMargins="0"/>
  <rowBreaks count="2" manualBreakCount="2">
    <brk id="58" max="37"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327</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47</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116</v>
      </c>
      <c r="R5" s="871" t="s">
        <v>83</v>
      </c>
      <c r="S5" s="871"/>
      <c r="T5" s="872"/>
      <c r="U5" s="253"/>
      <c r="V5" s="881"/>
      <c r="W5" s="882"/>
      <c r="X5" s="836" t="s">
        <v>117</v>
      </c>
      <c r="Y5" s="833" t="s">
        <v>83</v>
      </c>
      <c r="Z5" s="834"/>
      <c r="AA5" s="834"/>
      <c r="AB5" s="837" t="s">
        <v>81</v>
      </c>
      <c r="AC5" s="838"/>
      <c r="AD5" s="833"/>
      <c r="AE5" s="816" t="s">
        <v>112</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78</v>
      </c>
      <c r="S6" s="252" t="s">
        <v>79</v>
      </c>
      <c r="T6" s="248" t="s">
        <v>80</v>
      </c>
      <c r="U6" s="254"/>
      <c r="V6" s="883"/>
      <c r="W6" s="884"/>
      <c r="X6" s="831"/>
      <c r="Y6" s="413" t="s">
        <v>78</v>
      </c>
      <c r="Z6" s="413" t="s">
        <v>79</v>
      </c>
      <c r="AA6" s="413" t="s">
        <v>350</v>
      </c>
      <c r="AB6" s="413" t="s">
        <v>78</v>
      </c>
      <c r="AC6" s="413" t="s">
        <v>79</v>
      </c>
      <c r="AD6" s="413" t="s">
        <v>80</v>
      </c>
      <c r="AE6" s="817"/>
      <c r="AF6" s="508" t="s">
        <v>396</v>
      </c>
      <c r="AG6" s="181"/>
      <c r="AH6" s="181"/>
      <c r="AI6" s="175"/>
      <c r="AJ6" s="175"/>
    </row>
    <row r="7" spans="1:38" ht="18" customHeight="1">
      <c r="A7" s="176"/>
      <c r="B7" s="249" t="s">
        <v>173</v>
      </c>
      <c r="C7" s="182"/>
      <c r="D7" s="182"/>
      <c r="E7" s="182"/>
      <c r="F7" s="182"/>
      <c r="G7" s="182"/>
      <c r="H7" s="182"/>
      <c r="I7" s="182"/>
      <c r="J7" s="182"/>
      <c r="K7" s="182"/>
      <c r="L7" s="182"/>
      <c r="M7" s="182"/>
      <c r="N7" s="182"/>
      <c r="O7" s="182"/>
      <c r="P7" s="182"/>
      <c r="Q7" s="244">
        <f>SUM(R7,S7)</f>
        <v>0</v>
      </c>
      <c r="R7" s="245">
        <f>T18</f>
        <v>0</v>
      </c>
      <c r="S7" s="246">
        <f>U18</f>
        <v>0</v>
      </c>
      <c r="T7" s="247"/>
      <c r="U7" s="255"/>
      <c r="V7" s="873" t="s">
        <v>171</v>
      </c>
      <c r="W7" s="874"/>
      <c r="X7" s="250">
        <f>V18</f>
        <v>0</v>
      </c>
      <c r="Y7" s="235"/>
      <c r="Z7" s="236"/>
      <c r="AA7" s="236"/>
      <c r="AB7" s="236"/>
      <c r="AC7" s="236"/>
      <c r="AD7" s="236"/>
      <c r="AE7" s="237"/>
      <c r="AF7" s="509"/>
      <c r="AG7" s="183"/>
      <c r="AH7" s="183"/>
      <c r="AI7" s="175"/>
      <c r="AJ7" s="175"/>
    </row>
    <row r="8" spans="1:38" ht="18" customHeight="1" thickBot="1">
      <c r="A8" s="176"/>
      <c r="B8" s="363" t="s">
        <v>174</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172</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331</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393</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73</v>
      </c>
      <c r="N13" s="189"/>
      <c r="O13" s="190"/>
      <c r="P13" s="842" t="s">
        <v>74</v>
      </c>
      <c r="Q13" s="887" t="s">
        <v>8</v>
      </c>
      <c r="R13" s="191" t="s">
        <v>173</v>
      </c>
      <c r="S13" s="192"/>
      <c r="T13" s="192"/>
      <c r="U13" s="192"/>
      <c r="V13" s="193"/>
      <c r="W13" s="184" t="s">
        <v>174</v>
      </c>
      <c r="X13" s="194"/>
      <c r="Y13" s="194"/>
      <c r="Z13" s="194"/>
      <c r="AA13" s="194"/>
      <c r="AB13" s="194"/>
      <c r="AC13" s="194"/>
      <c r="AD13" s="194"/>
      <c r="AE13" s="194"/>
      <c r="AF13" s="194"/>
      <c r="AG13" s="194"/>
      <c r="AH13" s="195"/>
      <c r="AI13" s="861" t="s">
        <v>329</v>
      </c>
      <c r="AJ13" s="862"/>
      <c r="AK13" s="862"/>
      <c r="AL13" s="863"/>
    </row>
    <row r="14" spans="1:38" ht="13.5" customHeight="1">
      <c r="A14" s="832"/>
      <c r="B14" s="843"/>
      <c r="C14" s="844"/>
      <c r="D14" s="844"/>
      <c r="E14" s="844"/>
      <c r="F14" s="844"/>
      <c r="G14" s="844"/>
      <c r="H14" s="844"/>
      <c r="I14" s="844"/>
      <c r="J14" s="844"/>
      <c r="K14" s="845"/>
      <c r="L14" s="196"/>
      <c r="M14" s="835"/>
      <c r="N14" s="889" t="s">
        <v>86</v>
      </c>
      <c r="O14" s="890"/>
      <c r="P14" s="845"/>
      <c r="Q14" s="888"/>
      <c r="R14" s="828" t="s">
        <v>353</v>
      </c>
      <c r="S14" s="830" t="s">
        <v>116</v>
      </c>
      <c r="T14" s="230"/>
      <c r="U14" s="231"/>
      <c r="V14" s="828" t="s">
        <v>117</v>
      </c>
      <c r="W14" s="856" t="s">
        <v>354</v>
      </c>
      <c r="X14" s="830" t="s">
        <v>116</v>
      </c>
      <c r="Y14" s="197"/>
      <c r="Z14" s="197"/>
      <c r="AA14" s="198"/>
      <c r="AB14" s="820" t="s">
        <v>176</v>
      </c>
      <c r="AC14" s="824"/>
      <c r="AD14" s="818"/>
      <c r="AE14" s="820" t="s">
        <v>114</v>
      </c>
      <c r="AF14" s="824"/>
      <c r="AG14" s="818"/>
      <c r="AH14" s="849" t="s">
        <v>111</v>
      </c>
      <c r="AI14" s="820" t="s">
        <v>330</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89</v>
      </c>
      <c r="U15" s="852"/>
      <c r="V15" s="829"/>
      <c r="W15" s="857"/>
      <c r="X15" s="835"/>
      <c r="Y15" s="853" t="s">
        <v>82</v>
      </c>
      <c r="Z15" s="854"/>
      <c r="AA15" s="855"/>
      <c r="AB15" s="825"/>
      <c r="AC15" s="826"/>
      <c r="AD15" s="827"/>
      <c r="AE15" s="825"/>
      <c r="AF15" s="826"/>
      <c r="AG15" s="827"/>
      <c r="AH15" s="850"/>
      <c r="AI15" s="821"/>
      <c r="AJ15" s="858" t="s">
        <v>82</v>
      </c>
      <c r="AK15" s="859"/>
      <c r="AL15" s="860"/>
    </row>
    <row r="16" spans="1:38" ht="18.75" customHeight="1">
      <c r="A16" s="832"/>
      <c r="B16" s="843"/>
      <c r="C16" s="844"/>
      <c r="D16" s="844"/>
      <c r="E16" s="844"/>
      <c r="F16" s="844"/>
      <c r="G16" s="844"/>
      <c r="H16" s="844"/>
      <c r="I16" s="844"/>
      <c r="J16" s="844"/>
      <c r="K16" s="845"/>
      <c r="L16" s="196"/>
      <c r="M16" s="835"/>
      <c r="N16" s="415" t="s">
        <v>87</v>
      </c>
      <c r="O16" s="233" t="s">
        <v>88</v>
      </c>
      <c r="P16" s="845"/>
      <c r="Q16" s="888"/>
      <c r="R16" s="829"/>
      <c r="S16" s="829"/>
      <c r="T16" s="820" t="s">
        <v>351</v>
      </c>
      <c r="U16" s="831" t="s">
        <v>352</v>
      </c>
      <c r="V16" s="829"/>
      <c r="W16" s="857"/>
      <c r="X16" s="829"/>
      <c r="Y16" s="820" t="s">
        <v>351</v>
      </c>
      <c r="Z16" s="831" t="s">
        <v>352</v>
      </c>
      <c r="AA16" s="818" t="s">
        <v>350</v>
      </c>
      <c r="AB16" s="820" t="s">
        <v>351</v>
      </c>
      <c r="AC16" s="831" t="s">
        <v>352</v>
      </c>
      <c r="AD16" s="818" t="s">
        <v>350</v>
      </c>
      <c r="AE16" s="820" t="s">
        <v>351</v>
      </c>
      <c r="AF16" s="831" t="s">
        <v>352</v>
      </c>
      <c r="AG16" s="818" t="s">
        <v>350</v>
      </c>
      <c r="AH16" s="850"/>
      <c r="AI16" s="832"/>
      <c r="AJ16" s="820" t="s">
        <v>351</v>
      </c>
      <c r="AK16" s="831" t="s">
        <v>352</v>
      </c>
      <c r="AL16" s="818" t="s">
        <v>350</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397</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182</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183</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185</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186</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187</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188</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189</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190</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191</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192</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193</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194</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195</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196</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197</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198</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199</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200</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201</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202</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203</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204</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205</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206</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207</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208</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209</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210</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211</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212</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213</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214</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215</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216</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217</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218</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219</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220</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221</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222</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223</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224</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225</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226</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227</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228</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229</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230</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231</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232</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233</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234</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235</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236</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237</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238</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239</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240</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241</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242</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243</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244</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245</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246</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247</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248</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249</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250</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251</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252</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253</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254</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255</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256</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257</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258</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259</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260</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261</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262</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263</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264</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265</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266</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267</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268</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269</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270</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271</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272</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273</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274</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275</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276</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277</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278</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279</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280</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281</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282</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horizontalDpi="300" verticalDpi="3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328</v>
      </c>
      <c r="B1" s="174"/>
      <c r="C1" s="175"/>
      <c r="D1" s="175"/>
      <c r="E1" s="175"/>
      <c r="F1" s="175"/>
      <c r="G1" s="175"/>
      <c r="H1" s="175"/>
      <c r="I1" s="175" t="s">
        <v>384</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47</v>
      </c>
      <c r="B3" s="864"/>
      <c r="C3" s="865"/>
      <c r="D3" s="866" t="str">
        <f>IF(基本情報入力シート!M16="","",基本情報入力シート!M16)</f>
        <v/>
      </c>
      <c r="E3" s="867"/>
      <c r="F3" s="867"/>
      <c r="G3" s="867"/>
      <c r="H3" s="867"/>
      <c r="I3" s="867"/>
      <c r="J3" s="867"/>
      <c r="K3" s="867"/>
      <c r="L3" s="867"/>
      <c r="M3" s="867"/>
      <c r="N3" s="867"/>
      <c r="O3" s="867"/>
      <c r="P3" s="868"/>
      <c r="Q3" s="175"/>
      <c r="R3" s="463" t="s">
        <v>348</v>
      </c>
      <c r="S3" s="892" t="s">
        <v>402</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333</v>
      </c>
      <c r="R5" s="175"/>
      <c r="S5" s="892"/>
      <c r="T5" s="892"/>
      <c r="U5" s="892"/>
      <c r="V5" s="892"/>
      <c r="W5" s="892"/>
      <c r="X5" s="892"/>
      <c r="Y5" s="892"/>
      <c r="Z5" s="180"/>
      <c r="AA5" s="180"/>
      <c r="AB5" s="175"/>
    </row>
    <row r="6" spans="1:28" ht="17.25" customHeight="1">
      <c r="A6" s="175"/>
      <c r="B6" s="387" t="s">
        <v>376</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377</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378</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379</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73</v>
      </c>
      <c r="N11" s="189"/>
      <c r="O11" s="190"/>
      <c r="P11" s="842" t="s">
        <v>74</v>
      </c>
      <c r="Q11" s="893" t="s">
        <v>8</v>
      </c>
      <c r="R11" s="900" t="s">
        <v>399</v>
      </c>
      <c r="S11" s="370" t="s">
        <v>173</v>
      </c>
      <c r="T11" s="373" t="s">
        <v>174</v>
      </c>
      <c r="U11" s="897" t="s">
        <v>306</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86</v>
      </c>
      <c r="O12" s="890"/>
      <c r="P12" s="845"/>
      <c r="Q12" s="894"/>
      <c r="R12" s="901"/>
      <c r="S12" s="830" t="s">
        <v>400</v>
      </c>
      <c r="T12" s="830" t="s">
        <v>401</v>
      </c>
      <c r="U12" s="895" t="s">
        <v>332</v>
      </c>
      <c r="V12" s="902" t="s">
        <v>356</v>
      </c>
      <c r="W12" s="360"/>
      <c r="X12" s="902" t="s">
        <v>394</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357</v>
      </c>
      <c r="X13" s="903"/>
      <c r="Y13" s="904" t="s">
        <v>358</v>
      </c>
    </row>
    <row r="14" spans="1:28" ht="21.75" customHeight="1">
      <c r="A14" s="832"/>
      <c r="B14" s="843"/>
      <c r="C14" s="844"/>
      <c r="D14" s="844"/>
      <c r="E14" s="844"/>
      <c r="F14" s="844"/>
      <c r="G14" s="844"/>
      <c r="H14" s="844"/>
      <c r="I14" s="844"/>
      <c r="J14" s="844"/>
      <c r="K14" s="845"/>
      <c r="L14" s="196"/>
      <c r="M14" s="835"/>
      <c r="N14" s="406" t="s">
        <v>87</v>
      </c>
      <c r="O14" s="359" t="s">
        <v>88</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397</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182</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183</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185</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186</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187</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188</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189</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190</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191</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192</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193</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194</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195</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196</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197</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198</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199</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200</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201</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202</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203</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204</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205</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206</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207</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208</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209</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210</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211</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212</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213</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214</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215</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216</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217</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218</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219</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220</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221</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222</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223</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224</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225</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226</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227</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228</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229</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230</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231</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232</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233</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234</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235</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236</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237</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238</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239</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240</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241</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242</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243</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244</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245</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246</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247</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248</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249</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250</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251</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252</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253</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254</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255</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256</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257</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258</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259</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260</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261</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262</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263</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264</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265</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266</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267</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268</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269</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270</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271</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272</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273</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274</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275</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276</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277</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278</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279</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280</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281</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282</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4"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293</v>
      </c>
    </row>
    <row r="8" spans="1:1" ht="16.5" customHeight="1">
      <c r="A8" s="4" t="s">
        <v>13</v>
      </c>
    </row>
    <row r="9" spans="1:1" ht="16.5" customHeight="1">
      <c r="A9" s="4" t="s">
        <v>14</v>
      </c>
    </row>
    <row r="10" spans="1:1" ht="16.5" customHeight="1">
      <c r="A10" s="4" t="s">
        <v>294</v>
      </c>
    </row>
    <row r="11" spans="1:1" ht="16.5" customHeight="1">
      <c r="A11" s="4" t="s">
        <v>302</v>
      </c>
    </row>
    <row r="12" spans="1:1" ht="16.5" customHeight="1">
      <c r="A12" s="4" t="s">
        <v>15</v>
      </c>
    </row>
    <row r="13" spans="1:1" ht="16.5" customHeight="1">
      <c r="A13" s="4" t="s">
        <v>295</v>
      </c>
    </row>
    <row r="14" spans="1:1" ht="16.5" customHeight="1">
      <c r="A14" s="4" t="s">
        <v>296</v>
      </c>
    </row>
    <row r="15" spans="1:1" ht="16.5" customHeight="1">
      <c r="A15" s="5" t="s">
        <v>16</v>
      </c>
    </row>
    <row r="16" spans="1:1" ht="16.5" customHeight="1">
      <c r="A16" s="4" t="s">
        <v>297</v>
      </c>
    </row>
    <row r="17" spans="1:1" ht="16.5" customHeight="1">
      <c r="A17" s="4" t="s">
        <v>17</v>
      </c>
    </row>
    <row r="18" spans="1:1" ht="16.5" customHeight="1">
      <c r="A18" s="5" t="s">
        <v>18</v>
      </c>
    </row>
    <row r="19" spans="1:1" ht="16.5" customHeight="1">
      <c r="A19" s="4" t="s">
        <v>298</v>
      </c>
    </row>
    <row r="20" spans="1:1" ht="16.5" customHeight="1">
      <c r="A20" s="5" t="s">
        <v>19</v>
      </c>
    </row>
    <row r="21" spans="1:1" ht="16.5" customHeight="1">
      <c r="A21" s="4" t="s">
        <v>299</v>
      </c>
    </row>
    <row r="22" spans="1:1" ht="16.5" customHeight="1">
      <c r="A22" s="5" t="s">
        <v>20</v>
      </c>
    </row>
    <row r="23" spans="1:1" ht="16.5" customHeight="1">
      <c r="A23" s="4" t="s">
        <v>301</v>
      </c>
    </row>
    <row r="24" spans="1:1" ht="16.5" customHeight="1">
      <c r="A24" s="4" t="s">
        <v>21</v>
      </c>
    </row>
    <row r="25" spans="1:1" ht="16.5" customHeight="1">
      <c r="A25" s="4" t="s">
        <v>300</v>
      </c>
    </row>
    <row r="26" spans="1:1" ht="16.5" customHeight="1">
      <c r="A26" s="4" t="s">
        <v>169</v>
      </c>
    </row>
    <row r="27" spans="1:1" ht="16.5" customHeight="1">
      <c r="A27" s="4" t="s">
        <v>170</v>
      </c>
    </row>
    <row r="28" spans="1:1" s="272" customFormat="1" ht="18" customHeight="1">
      <c r="A28" s="273" t="s">
        <v>283</v>
      </c>
    </row>
    <row r="29" spans="1:1" s="272" customFormat="1" ht="18" customHeight="1">
      <c r="A29" s="273" t="s">
        <v>284</v>
      </c>
    </row>
    <row r="30" spans="1:1" s="272" customFormat="1" ht="18" customHeight="1">
      <c r="A30" s="273" t="s">
        <v>285</v>
      </c>
    </row>
    <row r="31" spans="1:1" s="272" customFormat="1" ht="18" customHeight="1">
      <c r="A31" s="273" t="s">
        <v>286</v>
      </c>
    </row>
    <row r="32" spans="1:1" s="272" customFormat="1" ht="18" customHeight="1">
      <c r="A32" s="273" t="s">
        <v>287</v>
      </c>
    </row>
    <row r="33" spans="1:1" s="272" customFormat="1" ht="18" customHeight="1">
      <c r="A33" s="273" t="s">
        <v>288</v>
      </c>
    </row>
    <row r="34" spans="1:1" s="272" customFormat="1" ht="18" customHeight="1">
      <c r="A34" s="273" t="s">
        <v>289</v>
      </c>
    </row>
    <row r="35" spans="1:1" s="272" customFormat="1" ht="18" customHeight="1">
      <c r="A35" s="273" t="s">
        <v>290</v>
      </c>
    </row>
    <row r="36" spans="1:1" s="272" customFormat="1" ht="18" customHeight="1">
      <c r="A36" s="273" t="s">
        <v>291</v>
      </c>
    </row>
    <row r="37" spans="1:1" s="272" customFormat="1" ht="18" customHeight="1" thickBot="1">
      <c r="A37" s="274" t="s">
        <v>292</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高齢者支援課共通ID＃9</cp:lastModifiedBy>
  <cp:lastPrinted>2023-07-01T09:23:18Z</cp:lastPrinted>
  <dcterms:created xsi:type="dcterms:W3CDTF">2023-03-03T03:13:58Z</dcterms:created>
  <dcterms:modified xsi:type="dcterms:W3CDTF">2023-07-01T09:23:36Z</dcterms:modified>
</cp:coreProperties>
</file>