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Difilv01\三鷹市\部_課フォルダ\課2\市民課\庶務・年金係\31_住基統計\50_オープンデータ\公表データ\令和8年\"/>
    </mc:Choice>
  </mc:AlternateContent>
  <bookViews>
    <workbookView xWindow="-110" yWindow="-110" windowWidth="19420" windowHeight="10300" tabRatio="755" xr2:uid="{00000000-000D-0000-FFFF-FFFF00000000}"/>
  </bookViews>
  <sheets>
    <sheet name="0101" sheetId="17" r:id="rId1"/>
  </sheets>
  <definedNames>
    <definedName name="_AB6020" localSheetId="0">'0101'!$A$3:$F$77</definedName>
    <definedName name="_AB6020">#REF!</definedName>
    <definedName name="_xlnm.Print_Area" localSheetId="0">'0101'!$A$1:$L$45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7" l="1"/>
  <c r="J41" i="17"/>
  <c r="I41" i="17"/>
  <c r="K39" i="17"/>
  <c r="J39" i="17"/>
  <c r="I39" i="17"/>
  <c r="C27" i="17" l="1"/>
  <c r="D27" i="17"/>
  <c r="E27" i="17"/>
  <c r="E44" i="17"/>
  <c r="D44" i="17"/>
  <c r="C44" i="17"/>
  <c r="F43" i="17"/>
  <c r="F42" i="17"/>
  <c r="F41" i="17"/>
  <c r="F40" i="17"/>
  <c r="F39" i="17"/>
  <c r="F38" i="17"/>
  <c r="E37" i="17"/>
  <c r="D37" i="17"/>
  <c r="C37" i="17"/>
  <c r="F36" i="17"/>
  <c r="K35" i="17"/>
  <c r="J35" i="17"/>
  <c r="I35" i="17"/>
  <c r="F35" i="17"/>
  <c r="L34" i="17"/>
  <c r="F34" i="17"/>
  <c r="L33" i="17"/>
  <c r="F33" i="17"/>
  <c r="L32" i="17"/>
  <c r="E32" i="17"/>
  <c r="D32" i="17"/>
  <c r="C32" i="17"/>
  <c r="L31" i="17"/>
  <c r="F31" i="17"/>
  <c r="L30" i="17"/>
  <c r="F30" i="17"/>
  <c r="L29" i="17"/>
  <c r="F29" i="17"/>
  <c r="K28" i="17"/>
  <c r="J28" i="17"/>
  <c r="I28" i="17"/>
  <c r="F28" i="17"/>
  <c r="L27" i="17"/>
  <c r="L26" i="17"/>
  <c r="F26" i="17"/>
  <c r="L25" i="17"/>
  <c r="F25" i="17"/>
  <c r="L24" i="17"/>
  <c r="F24" i="17"/>
  <c r="K23" i="17"/>
  <c r="J23" i="17"/>
  <c r="I23" i="17"/>
  <c r="F23" i="17"/>
  <c r="L22" i="17"/>
  <c r="F22" i="17"/>
  <c r="L21" i="17"/>
  <c r="E21" i="17"/>
  <c r="D21" i="17"/>
  <c r="C21" i="17"/>
  <c r="L20" i="17"/>
  <c r="F20" i="17"/>
  <c r="K19" i="17"/>
  <c r="J19" i="17"/>
  <c r="I19" i="17"/>
  <c r="F19" i="17"/>
  <c r="L18" i="17"/>
  <c r="F18" i="17"/>
  <c r="L17" i="17"/>
  <c r="F17" i="17"/>
  <c r="L16" i="17"/>
  <c r="F16" i="17"/>
  <c r="L15" i="17"/>
  <c r="F15" i="17"/>
  <c r="L14" i="17"/>
  <c r="F14" i="17"/>
  <c r="K13" i="17"/>
  <c r="J13" i="17"/>
  <c r="I13" i="17"/>
  <c r="E13" i="17"/>
  <c r="D13" i="17"/>
  <c r="C13" i="17"/>
  <c r="L12" i="17"/>
  <c r="F12" i="17"/>
  <c r="L11" i="17"/>
  <c r="F11" i="17"/>
  <c r="L10" i="17"/>
  <c r="F10" i="17"/>
  <c r="L9" i="17"/>
  <c r="F9" i="17"/>
  <c r="L8" i="17"/>
  <c r="F8" i="17"/>
  <c r="L7" i="17"/>
  <c r="F7" i="17"/>
  <c r="L6" i="17"/>
  <c r="F6" i="17"/>
  <c r="L5" i="17"/>
  <c r="F5" i="17"/>
  <c r="L4" i="17"/>
  <c r="F4" i="17"/>
  <c r="F13" i="17" l="1"/>
  <c r="L19" i="17"/>
  <c r="F27" i="17"/>
  <c r="L35" i="17"/>
  <c r="F44" i="17"/>
  <c r="F32" i="17"/>
  <c r="F21" i="17"/>
  <c r="L28" i="17"/>
  <c r="L23" i="17"/>
  <c r="L13" i="17"/>
  <c r="I37" i="17"/>
  <c r="J37" i="17"/>
  <c r="K37" i="17"/>
  <c r="F37" i="17"/>
  <c r="L37" i="17" l="1"/>
  <c r="L39" i="17" l="1"/>
  <c r="L41" i="17"/>
</calcChain>
</file>

<file path=xl/sharedStrings.xml><?xml version="1.0" encoding="utf-8"?>
<sst xmlns="http://schemas.openxmlformats.org/spreadsheetml/2006/main" count="100" uniqueCount="31">
  <si>
    <t>地域(町丁目）</t>
    <rPh sb="0" eb="2">
      <t>チイキ</t>
    </rPh>
    <rPh sb="3" eb="4">
      <t>マチ</t>
    </rPh>
    <rPh sb="4" eb="5">
      <t>チョウ</t>
    </rPh>
    <rPh sb="5" eb="6">
      <t>メ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</si>
  <si>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</si>
  <si>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</si>
  <si>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</si>
  <si>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２丁目</t>
    <rPh sb="1" eb="3">
      <t>チョウメ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</si>
  <si>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</si>
  <si>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</si>
  <si>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人　　　口</t>
    <rPh sb="0" eb="1">
      <t>ヒト</t>
    </rPh>
    <rPh sb="4" eb="5">
      <t>クチ</t>
    </rPh>
    <phoneticPr fontId="2"/>
  </si>
  <si>
    <t>１丁目</t>
    <rPh sb="1" eb="3">
      <t>チョウメ</t>
    </rPh>
    <phoneticPr fontId="2"/>
  </si>
  <si>
    <t>下連雀　</t>
    <rPh sb="0" eb="3">
      <t>シモレンジャク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</si>
  <si>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</si>
  <si>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</si>
  <si>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５丁目</t>
    <rPh sb="1" eb="3">
      <t>チョウメ</t>
    </rPh>
    <phoneticPr fontId="2"/>
  </si>
  <si>
    <t>６丁目</t>
    <rPh sb="1" eb="3">
      <t>チョウメ</t>
    </rPh>
    <phoneticPr fontId="2"/>
  </si>
  <si>
    <t>７丁目</t>
    <rPh sb="1" eb="3">
      <t>チョウメ</t>
    </rPh>
    <phoneticPr fontId="2"/>
  </si>
  <si>
    <t>８丁目</t>
    <rPh sb="1" eb="3">
      <t>チョウメ</t>
    </rPh>
    <phoneticPr fontId="2"/>
  </si>
  <si>
    <t>９丁目</t>
    <rPh sb="1" eb="3">
      <t>チョウメ</t>
    </rPh>
    <phoneticPr fontId="2"/>
  </si>
  <si>
    <t>井の頭　</t>
    <rPh sb="0" eb="1">
      <t>イ</t>
    </rPh>
    <rPh sb="2" eb="3">
      <t>カシラ</t>
    </rPh>
    <phoneticPr fontId="2"/>
  </si>
  <si>
    <t>上連雀</t>
    <rPh sb="0" eb="3">
      <t>カミレンジャク</t>
    </rPh>
    <phoneticPr fontId="2"/>
  </si>
  <si>
    <t>深大寺　</t>
    <rPh sb="0" eb="3">
      <t>ジンダイジ</t>
    </rPh>
    <phoneticPr fontId="2"/>
  </si>
  <si>
    <t>総　計</t>
    <rPh sb="0" eb="1">
      <t>フサ</t>
    </rPh>
    <rPh sb="2" eb="3">
      <t>ケイ</t>
    </rPh>
    <phoneticPr fontId="2"/>
  </si>
  <si>
    <t>井　口　　</t>
    <rPh sb="0" eb="1">
      <t>セイ</t>
    </rPh>
    <rPh sb="2" eb="3">
      <t>クチ</t>
    </rPh>
    <phoneticPr fontId="2"/>
  </si>
  <si>
    <t>野　崎　　</t>
    <rPh sb="0" eb="1">
      <t>ノ</t>
    </rPh>
    <rPh sb="2" eb="3">
      <t>ザキ</t>
    </rPh>
    <phoneticPr fontId="2"/>
  </si>
  <si>
    <t>大　沢　　</t>
    <rPh sb="0" eb="1">
      <t>ダイ</t>
    </rPh>
    <rPh sb="2" eb="3">
      <t>サワ</t>
    </rPh>
    <phoneticPr fontId="2"/>
  </si>
  <si>
    <t>牟　礼　　</t>
    <rPh sb="0" eb="1">
      <t>ム</t>
    </rPh>
    <rPh sb="2" eb="3">
      <t>レイ</t>
    </rPh>
    <phoneticPr fontId="2"/>
  </si>
  <si>
    <t>中　原　　</t>
    <rPh sb="0" eb="1">
      <t>ナカ</t>
    </rPh>
    <rPh sb="2" eb="3">
      <t>ハラ</t>
    </rPh>
    <phoneticPr fontId="2"/>
  </si>
  <si>
    <t>北　野　　</t>
    <rPh sb="0" eb="1">
      <t>キタ</t>
    </rPh>
    <rPh sb="2" eb="3">
      <t>ノ</t>
    </rPh>
    <phoneticPr fontId="2"/>
  </si>
  <si>
    <t>新　川　</t>
    <rPh sb="0" eb="1">
      <t>シン</t>
    </rPh>
    <rPh sb="2" eb="3">
      <t>カワ</t>
    </rPh>
    <phoneticPr fontId="2"/>
  </si>
  <si>
    <t>前年同月比</t>
    <phoneticPr fontId="2"/>
  </si>
  <si>
    <t>前月比</t>
    <phoneticPr fontId="2"/>
  </si>
  <si>
    <t>令和８年１月１日現在</t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</si>
</sst>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1">
    <xf numFmtId="0" fontId="0" fillId="0" borderId="0" xfId="0"/>
    <xf numFmtId="176" fontId="0" fillId="0" borderId="0" xfId="1" applyFont="1"/>
    <xf numFmtId="176" fontId="0" fillId="0" borderId="1" xfId="1" applyFont="1" applyBorder="1" applyAlignment="1">
      <alignment horizontal="left" vertical="center"/>
    </xf>
    <xf numFmtId="176" fontId="0" fillId="0" borderId="2" xfId="1" applyFont="1" applyBorder="1" applyAlignment="1">
      <alignment horizontal="left" vertical="center"/>
    </xf>
    <xf numFmtId="176" fontId="0" fillId="0" borderId="1" xfId="1" applyFont="1" applyBorder="1" applyAlignment="1">
      <alignment vertical="center"/>
    </xf>
    <xf numFmtId="176" fontId="0" fillId="0" borderId="2" xfId="1" applyFont="1" applyBorder="1" applyAlignment="1">
      <alignment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horizontal="left" vertical="center"/>
    </xf>
    <xf numFmtId="176" fontId="0" fillId="2" borderId="5" xfId="1" applyFont="1" applyFill="1" applyBorder="1" applyAlignment="1">
      <alignment horizontal="center"/>
    </xf>
    <xf numFmtId="176" fontId="0" fillId="2" borderId="6" xfId="1" applyFont="1" applyFill="1" applyBorder="1" applyAlignment="1">
      <alignment horizontal="center"/>
    </xf>
    <xf numFmtId="176" fontId="0" fillId="2" borderId="7" xfId="1" applyFont="1" applyFill="1" applyBorder="1" applyAlignment="1">
      <alignment horizontal="center"/>
    </xf>
    <xf numFmtId="176" fontId="0" fillId="0" borderId="8" xfId="1" applyFont="1" applyBorder="1" applyAlignment="1">
      <alignment horizontal="left"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176" fontId="0" fillId="0" borderId="12" xfId="1" applyFont="1" applyBorder="1" applyAlignment="1">
      <alignment vertical="center"/>
    </xf>
    <xf numFmtId="176" fontId="0" fillId="0" borderId="13" xfId="1" applyFont="1" applyBorder="1"/>
    <xf numFmtId="176" fontId="0" fillId="0" borderId="14" xfId="1" applyFont="1" applyBorder="1"/>
    <xf numFmtId="176" fontId="0" fillId="0" borderId="3" xfId="1" applyFont="1" applyBorder="1"/>
    <xf numFmtId="176" fontId="0" fillId="0" borderId="15" xfId="1" applyFont="1" applyBorder="1"/>
    <xf numFmtId="176" fontId="0" fillId="0" borderId="10" xfId="1" applyFont="1" applyBorder="1"/>
    <xf numFmtId="176" fontId="0" fillId="3" borderId="3" xfId="1" applyFont="1" applyFill="1" applyBorder="1"/>
    <xf numFmtId="176" fontId="0" fillId="3" borderId="15" xfId="1" applyFont="1" applyFill="1" applyBorder="1"/>
    <xf numFmtId="176" fontId="0" fillId="3" borderId="10" xfId="1" applyFont="1" applyFill="1" applyBorder="1"/>
    <xf numFmtId="176" fontId="0" fillId="3" borderId="11" xfId="1" applyFont="1" applyFill="1" applyBorder="1"/>
    <xf numFmtId="176" fontId="0" fillId="3" borderId="16" xfId="1" applyFont="1" applyFill="1" applyBorder="1"/>
    <xf numFmtId="176" fontId="0" fillId="0" borderId="17" xfId="1" applyFont="1" applyBorder="1" applyAlignment="1">
      <alignment horizontal="left" vertical="center"/>
    </xf>
    <xf numFmtId="176" fontId="0" fillId="0" borderId="3" xfId="1" applyFont="1" applyFill="1" applyBorder="1"/>
    <xf numFmtId="176" fontId="0" fillId="0" borderId="0" xfId="1" applyFont="1" applyAlignment="1">
      <alignment horizontal="right"/>
    </xf>
    <xf numFmtId="176" fontId="0" fillId="0" borderId="18" xfId="1" applyFont="1" applyBorder="1" applyAlignment="1">
      <alignment vertical="center"/>
    </xf>
    <xf numFmtId="176" fontId="0" fillId="0" borderId="10" xfId="1" applyFont="1" applyFill="1" applyBorder="1" applyAlignment="1">
      <alignment vertical="center"/>
    </xf>
    <xf numFmtId="176" fontId="1" fillId="4" borderId="3" xfId="1" applyFont="1" applyFill="1" applyBorder="1" applyAlignment="1">
      <alignment horizontal="right" vertical="center"/>
    </xf>
    <xf numFmtId="176" fontId="1" fillId="4" borderId="10" xfId="1" applyFont="1" applyFill="1" applyBorder="1" applyAlignment="1">
      <alignment horizontal="right" vertical="center"/>
    </xf>
    <xf numFmtId="176" fontId="0" fillId="0" borderId="10" xfId="1" applyFont="1" applyFill="1" applyBorder="1" applyAlignment="1">
      <alignment horizontal="right" vertical="center"/>
    </xf>
    <xf numFmtId="176" fontId="0" fillId="0" borderId="19" xfId="1" applyFont="1" applyBorder="1" applyAlignment="1">
      <alignment horizontal="left" vertical="center"/>
    </xf>
    <xf numFmtId="176" fontId="0" fillId="0" borderId="30" xfId="1" applyFont="1" applyBorder="1" applyAlignment="1">
      <alignment vertical="center"/>
    </xf>
    <xf numFmtId="176" fontId="0" fillId="0" borderId="2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176" fontId="0" fillId="3" borderId="31" xfId="1" applyFont="1" applyFill="1" applyBorder="1" applyAlignment="1">
      <alignment horizontal="center" vertical="center"/>
    </xf>
    <xf numFmtId="176" fontId="0" fillId="3" borderId="32" xfId="1" applyFont="1" applyFill="1" applyBorder="1" applyAlignment="1">
      <alignment horizontal="center" vertical="center"/>
    </xf>
    <xf numFmtId="176" fontId="0" fillId="0" borderId="33" xfId="1" applyFont="1" applyBorder="1" applyAlignment="1">
      <alignment vertical="center"/>
    </xf>
    <xf numFmtId="0" fontId="0" fillId="0" borderId="32" xfId="0" applyBorder="1" applyAlignment="1">
      <alignment vertical="center"/>
    </xf>
    <xf numFmtId="176" fontId="0" fillId="3" borderId="9" xfId="1" applyFont="1" applyFill="1" applyBorder="1" applyAlignment="1">
      <alignment horizontal="center" vertical="center"/>
    </xf>
    <xf numFmtId="176" fontId="0" fillId="3" borderId="2" xfId="1" applyFont="1" applyFill="1" applyBorder="1" applyAlignment="1">
      <alignment horizontal="center" vertical="center"/>
    </xf>
    <xf numFmtId="176" fontId="1" fillId="4" borderId="30" xfId="1" applyFont="1" applyFill="1" applyBorder="1" applyAlignment="1">
      <alignment horizontal="center" vertical="center"/>
    </xf>
    <xf numFmtId="176" fontId="1" fillId="4" borderId="2" xfId="1" applyFont="1" applyFill="1" applyBorder="1" applyAlignment="1">
      <alignment horizontal="center" vertical="center"/>
    </xf>
    <xf numFmtId="176" fontId="0" fillId="0" borderId="30" xfId="1" applyFont="1" applyFill="1" applyBorder="1" applyAlignment="1">
      <alignment horizontal="center" vertical="center"/>
    </xf>
    <xf numFmtId="176" fontId="0" fillId="0" borderId="2" xfId="1" applyFont="1" applyFill="1" applyBorder="1" applyAlignment="1">
      <alignment horizontal="center" vertical="center"/>
    </xf>
    <xf numFmtId="176" fontId="0" fillId="3" borderId="1" xfId="1" applyFont="1" applyFill="1" applyBorder="1" applyAlignment="1">
      <alignment horizontal="center" vertical="center"/>
    </xf>
    <xf numFmtId="176" fontId="0" fillId="0" borderId="20" xfId="1" applyFont="1" applyBorder="1" applyAlignment="1">
      <alignment horizontal="right" wrapText="1"/>
    </xf>
    <xf numFmtId="176" fontId="0" fillId="0" borderId="20" xfId="1" applyFont="1" applyBorder="1" applyAlignment="1">
      <alignment horizontal="right"/>
    </xf>
    <xf numFmtId="176" fontId="0" fillId="2" borderId="21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2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2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2" borderId="27" xfId="1" applyFont="1" applyFill="1" applyBorder="1" applyAlignment="1">
      <alignment horizontal="center" vertical="center"/>
    </xf>
    <xf numFmtId="176" fontId="0" fillId="2" borderId="28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50"/>
  <sheetViews>
    <sheetView tabSelected="1" view="pageBreakPreview" zoomScaleNormal="100" zoomScaleSheetLayoutView="100" workbookViewId="0">
      <pane ySplit="3" topLeftCell="A4" activePane="bottomLeft" state="frozen"/>
      <selection activeCell="B3" sqref="B3:J3"/>
      <selection pane="bottomLeft" activeCell="L42" sqref="L42"/>
    </sheetView>
  </sheetViews>
  <sheetFormatPr defaultColWidth="9.09765625" defaultRowHeight="12" x14ac:dyDescent="0.2"/>
  <cols>
    <col min="1" max="1" width="9.69921875" style="1" customWidth="1"/>
    <col min="2" max="2" width="8.69921875" style="1" customWidth="1"/>
    <col min="3" max="6" width="12.69921875" style="1" customWidth="1"/>
    <col min="7" max="7" width="9.69921875" style="1" customWidth="1"/>
    <col min="8" max="8" width="8.69921875" style="1" customWidth="1"/>
    <col min="9" max="12" width="12.69921875" style="1" customWidth="1"/>
    <col min="13" max="16384" width="9.09765625" style="1"/>
  </cols>
  <sheetData>
    <row r="1" spans="1:14" ht="12.5" thickBot="1" x14ac:dyDescent="0.25">
      <c r="K1" s="50" t="s">
        <v>30</v>
      </c>
      <c r="L1" s="51"/>
    </row>
    <row r="2" spans="1:14" ht="12.5" thickTop="1" x14ac:dyDescent="0.2">
      <c r="A2" s="52" t="s">
        <v>0</v>
      </c>
      <c r="B2" s="53"/>
      <c r="C2" s="56" t="s">
        <v>7</v>
      </c>
      <c r="D2" s="57"/>
      <c r="E2" s="57"/>
      <c r="F2" s="57"/>
      <c r="G2" s="58" t="s">
        <v>0</v>
      </c>
      <c r="H2" s="53"/>
      <c r="I2" s="56" t="s">
        <v>7</v>
      </c>
      <c r="J2" s="57"/>
      <c r="K2" s="57"/>
      <c r="L2" s="60"/>
    </row>
    <row r="3" spans="1:14" ht="12.5" thickBot="1" x14ac:dyDescent="0.25">
      <c r="A3" s="54"/>
      <c r="B3" s="55"/>
      <c r="C3" s="8" t="s">
        <v>1</v>
      </c>
      <c r="D3" s="8" t="s">
        <v>2</v>
      </c>
      <c r="E3" s="8" t="s">
        <v>3</v>
      </c>
      <c r="F3" s="9" t="s">
        <v>20</v>
      </c>
      <c r="G3" s="59"/>
      <c r="H3" s="55"/>
      <c r="I3" s="8" t="s">
        <v>1</v>
      </c>
      <c r="J3" s="8" t="s">
        <v>2</v>
      </c>
      <c r="K3" s="8" t="s">
        <v>3</v>
      </c>
      <c r="L3" s="10" t="s">
        <v>20</v>
      </c>
    </row>
    <row r="4" spans="1:14" ht="13.25" customHeight="1" thickTop="1" x14ac:dyDescent="0.2">
      <c r="A4" s="11" t="s">
        <v>9</v>
      </c>
      <c r="B4" s="7" t="s">
        <v>8</v>
      </c>
      <c r="C4" s="29">
        <v>1632</v>
      </c>
      <c r="D4" s="29">
        <v>1425</v>
      </c>
      <c r="E4" s="29">
        <v>1520</v>
      </c>
      <c r="F4" s="16">
        <f>SUM(D4:E4)</f>
        <v>2945</v>
      </c>
      <c r="G4" s="34" t="s">
        <v>18</v>
      </c>
      <c r="H4" s="26" t="s">
        <v>8</v>
      </c>
      <c r="I4" s="29">
        <v>1959</v>
      </c>
      <c r="J4" s="29">
        <v>1662</v>
      </c>
      <c r="K4" s="29">
        <v>1623</v>
      </c>
      <c r="L4" s="17">
        <f t="shared" ref="L4:L35" si="0">SUM(J4:K4)</f>
        <v>3285</v>
      </c>
    </row>
    <row r="5" spans="1:14" ht="13.25" customHeight="1" x14ac:dyDescent="0.2">
      <c r="A5" s="12"/>
      <c r="B5" s="3" t="s">
        <v>4</v>
      </c>
      <c r="C5" s="6">
        <v>1855</v>
      </c>
      <c r="D5" s="6">
        <v>1646</v>
      </c>
      <c r="E5" s="6">
        <v>1748</v>
      </c>
      <c r="F5" s="19">
        <f t="shared" ref="F5:F44" si="1">SUM(D5:E5)</f>
        <v>3394</v>
      </c>
      <c r="G5" s="4"/>
      <c r="H5" s="3" t="s">
        <v>4</v>
      </c>
      <c r="I5" s="6">
        <v>1507</v>
      </c>
      <c r="J5" s="6">
        <v>1250</v>
      </c>
      <c r="K5" s="6">
        <v>1289</v>
      </c>
      <c r="L5" s="20">
        <f t="shared" si="0"/>
        <v>2539</v>
      </c>
    </row>
    <row r="6" spans="1:14" ht="13.25" customHeight="1" x14ac:dyDescent="0.2">
      <c r="A6" s="12"/>
      <c r="B6" s="3" t="s">
        <v>10</v>
      </c>
      <c r="C6" s="6">
        <v>6383</v>
      </c>
      <c r="D6" s="6">
        <v>4768</v>
      </c>
      <c r="E6" s="6">
        <v>5462</v>
      </c>
      <c r="F6" s="19">
        <f t="shared" si="1"/>
        <v>10230</v>
      </c>
      <c r="G6" s="4"/>
      <c r="H6" s="3" t="s">
        <v>10</v>
      </c>
      <c r="I6" s="6">
        <v>1105</v>
      </c>
      <c r="J6" s="6">
        <v>945</v>
      </c>
      <c r="K6" s="6">
        <v>930</v>
      </c>
      <c r="L6" s="20">
        <f t="shared" si="0"/>
        <v>1875</v>
      </c>
    </row>
    <row r="7" spans="1:14" ht="13.25" customHeight="1" x14ac:dyDescent="0.2">
      <c r="A7" s="12"/>
      <c r="B7" s="3" t="s">
        <v>11</v>
      </c>
      <c r="C7" s="6">
        <v>3569</v>
      </c>
      <c r="D7" s="6">
        <v>3104</v>
      </c>
      <c r="E7" s="6">
        <v>3362</v>
      </c>
      <c r="F7" s="19">
        <f t="shared" si="1"/>
        <v>6466</v>
      </c>
      <c r="G7" s="4"/>
      <c r="H7" s="3" t="s">
        <v>11</v>
      </c>
      <c r="I7" s="6">
        <v>1746</v>
      </c>
      <c r="J7" s="6">
        <v>1622</v>
      </c>
      <c r="K7" s="6">
        <v>1638</v>
      </c>
      <c r="L7" s="20">
        <f t="shared" si="0"/>
        <v>3260</v>
      </c>
      <c r="M7" s="28"/>
      <c r="N7" s="28"/>
    </row>
    <row r="8" spans="1:14" ht="13.25" customHeight="1" x14ac:dyDescent="0.2">
      <c r="A8" s="12"/>
      <c r="B8" s="3" t="s">
        <v>12</v>
      </c>
      <c r="C8" s="6">
        <v>2558</v>
      </c>
      <c r="D8" s="6">
        <v>2688</v>
      </c>
      <c r="E8" s="6">
        <v>3235</v>
      </c>
      <c r="F8" s="19">
        <f t="shared" si="1"/>
        <v>5923</v>
      </c>
      <c r="G8" s="4"/>
      <c r="H8" s="3" t="s">
        <v>12</v>
      </c>
      <c r="I8" s="6">
        <v>1485</v>
      </c>
      <c r="J8" s="6">
        <v>1389</v>
      </c>
      <c r="K8" s="6">
        <v>1397</v>
      </c>
      <c r="L8" s="20">
        <f t="shared" si="0"/>
        <v>2786</v>
      </c>
    </row>
    <row r="9" spans="1:14" ht="13.25" customHeight="1" x14ac:dyDescent="0.2">
      <c r="A9" s="12"/>
      <c r="B9" s="3" t="s">
        <v>13</v>
      </c>
      <c r="C9" s="6">
        <v>2264</v>
      </c>
      <c r="D9" s="6">
        <v>2145</v>
      </c>
      <c r="E9" s="6">
        <v>2322</v>
      </c>
      <c r="F9" s="19">
        <f t="shared" si="1"/>
        <v>4467</v>
      </c>
      <c r="G9" s="4"/>
      <c r="H9" s="3" t="s">
        <v>13</v>
      </c>
      <c r="I9" s="6">
        <v>1611</v>
      </c>
      <c r="J9" s="6">
        <v>1421</v>
      </c>
      <c r="K9" s="6">
        <v>1622</v>
      </c>
      <c r="L9" s="20">
        <f t="shared" si="0"/>
        <v>3043</v>
      </c>
    </row>
    <row r="10" spans="1:14" ht="13.25" customHeight="1" x14ac:dyDescent="0.2">
      <c r="A10" s="12"/>
      <c r="B10" s="3" t="s">
        <v>14</v>
      </c>
      <c r="C10" s="6">
        <v>2550</v>
      </c>
      <c r="D10" s="6">
        <v>2425</v>
      </c>
      <c r="E10" s="6">
        <v>2724</v>
      </c>
      <c r="F10" s="19">
        <f t="shared" si="1"/>
        <v>5149</v>
      </c>
      <c r="G10" s="4"/>
      <c r="H10" s="3" t="s">
        <v>14</v>
      </c>
      <c r="I10" s="6">
        <v>1426</v>
      </c>
      <c r="J10" s="6">
        <v>1409</v>
      </c>
      <c r="K10" s="6">
        <v>1476</v>
      </c>
      <c r="L10" s="20">
        <f t="shared" si="0"/>
        <v>2885</v>
      </c>
    </row>
    <row r="11" spans="1:14" ht="13.25" customHeight="1" x14ac:dyDescent="0.2">
      <c r="A11" s="12"/>
      <c r="B11" s="3" t="s">
        <v>15</v>
      </c>
      <c r="C11" s="6">
        <v>1542</v>
      </c>
      <c r="D11" s="6">
        <v>1637</v>
      </c>
      <c r="E11" s="6">
        <v>1838</v>
      </c>
      <c r="F11" s="19">
        <f t="shared" si="1"/>
        <v>3475</v>
      </c>
      <c r="G11" s="4"/>
      <c r="H11" s="3" t="s">
        <v>15</v>
      </c>
      <c r="I11" s="6">
        <v>1610</v>
      </c>
      <c r="J11" s="6">
        <v>1617</v>
      </c>
      <c r="K11" s="6">
        <v>1743</v>
      </c>
      <c r="L11" s="20">
        <f t="shared" si="0"/>
        <v>3360</v>
      </c>
    </row>
    <row r="12" spans="1:14" ht="13.25" customHeight="1" x14ac:dyDescent="0.2">
      <c r="A12" s="12"/>
      <c r="B12" s="3" t="s">
        <v>16</v>
      </c>
      <c r="C12" s="6">
        <v>2003</v>
      </c>
      <c r="D12" s="6">
        <v>2245</v>
      </c>
      <c r="E12" s="6">
        <v>2445</v>
      </c>
      <c r="F12" s="19">
        <f t="shared" si="1"/>
        <v>4690</v>
      </c>
      <c r="G12" s="4"/>
      <c r="H12" s="3" t="s">
        <v>16</v>
      </c>
      <c r="I12" s="6">
        <v>1518</v>
      </c>
      <c r="J12" s="6">
        <v>1521</v>
      </c>
      <c r="K12" s="6">
        <v>1593</v>
      </c>
      <c r="L12" s="20">
        <f t="shared" si="0"/>
        <v>3114</v>
      </c>
    </row>
    <row r="13" spans="1:14" ht="13.25" customHeight="1" x14ac:dyDescent="0.2">
      <c r="A13" s="43" t="s">
        <v>5</v>
      </c>
      <c r="B13" s="44"/>
      <c r="C13" s="21">
        <f>SUM(C4:C12)</f>
        <v>24356</v>
      </c>
      <c r="D13" s="21">
        <f>SUM(D4:D12)</f>
        <v>22083</v>
      </c>
      <c r="E13" s="21">
        <f>SUM(E4:E12)</f>
        <v>24656</v>
      </c>
      <c r="F13" s="22">
        <f t="shared" si="1"/>
        <v>46739</v>
      </c>
      <c r="G13" s="49" t="s">
        <v>5</v>
      </c>
      <c r="H13" s="44"/>
      <c r="I13" s="21">
        <f>SUM(I4:I12)</f>
        <v>13967</v>
      </c>
      <c r="J13" s="21">
        <f>SUM(J4:J12)</f>
        <v>12836</v>
      </c>
      <c r="K13" s="21">
        <f>SUM(K4:K12)</f>
        <v>13311</v>
      </c>
      <c r="L13" s="23">
        <f t="shared" si="0"/>
        <v>26147</v>
      </c>
    </row>
    <row r="14" spans="1:14" ht="13.25" customHeight="1" x14ac:dyDescent="0.2">
      <c r="A14" s="12" t="s">
        <v>24</v>
      </c>
      <c r="B14" s="5" t="s">
        <v>8</v>
      </c>
      <c r="C14" s="6">
        <v>1226</v>
      </c>
      <c r="D14" s="6">
        <v>1115</v>
      </c>
      <c r="E14" s="6">
        <v>1195</v>
      </c>
      <c r="F14" s="19">
        <f t="shared" si="1"/>
        <v>2310</v>
      </c>
      <c r="G14" s="2" t="s">
        <v>21</v>
      </c>
      <c r="H14" s="3" t="s">
        <v>8</v>
      </c>
      <c r="I14" s="6">
        <v>1863</v>
      </c>
      <c r="J14" s="6">
        <v>1912</v>
      </c>
      <c r="K14" s="6">
        <v>1931</v>
      </c>
      <c r="L14" s="20">
        <f t="shared" si="0"/>
        <v>3843</v>
      </c>
    </row>
    <row r="15" spans="1:14" ht="13.25" customHeight="1" x14ac:dyDescent="0.2">
      <c r="A15" s="12"/>
      <c r="B15" s="5" t="s">
        <v>4</v>
      </c>
      <c r="C15" s="6">
        <v>2085</v>
      </c>
      <c r="D15" s="6">
        <v>1843</v>
      </c>
      <c r="E15" s="6">
        <v>2026</v>
      </c>
      <c r="F15" s="19">
        <f t="shared" si="1"/>
        <v>3869</v>
      </c>
      <c r="G15" s="4"/>
      <c r="H15" s="3" t="s">
        <v>4</v>
      </c>
      <c r="I15" s="6">
        <v>1170</v>
      </c>
      <c r="J15" s="6">
        <v>1189</v>
      </c>
      <c r="K15" s="6">
        <v>1287</v>
      </c>
      <c r="L15" s="20">
        <f t="shared" si="0"/>
        <v>2476</v>
      </c>
    </row>
    <row r="16" spans="1:14" ht="13.25" customHeight="1" x14ac:dyDescent="0.2">
      <c r="A16" s="12"/>
      <c r="B16" s="5" t="s">
        <v>10</v>
      </c>
      <c r="C16" s="6">
        <v>1138</v>
      </c>
      <c r="D16" s="6">
        <v>1242</v>
      </c>
      <c r="E16" s="6">
        <v>1195</v>
      </c>
      <c r="F16" s="19">
        <f t="shared" si="1"/>
        <v>2437</v>
      </c>
      <c r="G16" s="4"/>
      <c r="H16" s="3" t="s">
        <v>10</v>
      </c>
      <c r="I16" s="6">
        <v>1123</v>
      </c>
      <c r="J16" s="6">
        <v>1091</v>
      </c>
      <c r="K16" s="6">
        <v>1230</v>
      </c>
      <c r="L16" s="20">
        <f t="shared" si="0"/>
        <v>2321</v>
      </c>
    </row>
    <row r="17" spans="1:12" ht="13.25" customHeight="1" x14ac:dyDescent="0.2">
      <c r="A17" s="12"/>
      <c r="B17" s="5" t="s">
        <v>11</v>
      </c>
      <c r="C17" s="6">
        <v>1633</v>
      </c>
      <c r="D17" s="6">
        <v>1687</v>
      </c>
      <c r="E17" s="6">
        <v>1726</v>
      </c>
      <c r="F17" s="19">
        <f t="shared" si="1"/>
        <v>3413</v>
      </c>
      <c r="G17" s="4"/>
      <c r="H17" s="3" t="s">
        <v>11</v>
      </c>
      <c r="I17" s="6">
        <v>1581</v>
      </c>
      <c r="J17" s="6">
        <v>1566</v>
      </c>
      <c r="K17" s="6">
        <v>1588</v>
      </c>
      <c r="L17" s="20">
        <f t="shared" si="0"/>
        <v>3154</v>
      </c>
    </row>
    <row r="18" spans="1:12" ht="13.25" customHeight="1" x14ac:dyDescent="0.2">
      <c r="A18" s="12"/>
      <c r="B18" s="5" t="s">
        <v>12</v>
      </c>
      <c r="C18" s="6">
        <v>1359</v>
      </c>
      <c r="D18" s="6">
        <v>1387</v>
      </c>
      <c r="E18" s="6">
        <v>1351</v>
      </c>
      <c r="F18" s="19">
        <f t="shared" si="1"/>
        <v>2738</v>
      </c>
      <c r="G18" s="4"/>
      <c r="H18" s="3" t="s">
        <v>12</v>
      </c>
      <c r="I18" s="6">
        <v>492</v>
      </c>
      <c r="J18" s="6">
        <v>435</v>
      </c>
      <c r="K18" s="6">
        <v>487</v>
      </c>
      <c r="L18" s="20">
        <f t="shared" si="0"/>
        <v>922</v>
      </c>
    </row>
    <row r="19" spans="1:12" ht="13.25" customHeight="1" x14ac:dyDescent="0.2">
      <c r="A19" s="12"/>
      <c r="B19" s="5" t="s">
        <v>13</v>
      </c>
      <c r="C19" s="6">
        <v>3007</v>
      </c>
      <c r="D19" s="6">
        <v>3131</v>
      </c>
      <c r="E19" s="6">
        <v>3417</v>
      </c>
      <c r="F19" s="19">
        <f t="shared" si="1"/>
        <v>6548</v>
      </c>
      <c r="G19" s="49" t="s">
        <v>5</v>
      </c>
      <c r="H19" s="44"/>
      <c r="I19" s="21">
        <f>SUM(I14:I18)</f>
        <v>6229</v>
      </c>
      <c r="J19" s="21">
        <f>SUM(J14:J18)</f>
        <v>6193</v>
      </c>
      <c r="K19" s="21">
        <f>SUM(K14:K18)</f>
        <v>6523</v>
      </c>
      <c r="L19" s="23">
        <f t="shared" si="0"/>
        <v>12716</v>
      </c>
    </row>
    <row r="20" spans="1:12" ht="13.25" customHeight="1" x14ac:dyDescent="0.2">
      <c r="A20" s="12"/>
      <c r="B20" s="5" t="s">
        <v>14</v>
      </c>
      <c r="C20" s="6">
        <v>892</v>
      </c>
      <c r="D20" s="6">
        <v>888</v>
      </c>
      <c r="E20" s="6">
        <v>881</v>
      </c>
      <c r="F20" s="19">
        <f t="shared" si="1"/>
        <v>1769</v>
      </c>
      <c r="G20" s="4" t="s">
        <v>19</v>
      </c>
      <c r="H20" s="5" t="s">
        <v>8</v>
      </c>
      <c r="I20" s="6">
        <v>895</v>
      </c>
      <c r="J20" s="6">
        <v>938</v>
      </c>
      <c r="K20" s="6">
        <v>993</v>
      </c>
      <c r="L20" s="20">
        <f t="shared" si="0"/>
        <v>1931</v>
      </c>
    </row>
    <row r="21" spans="1:12" ht="13.25" customHeight="1" x14ac:dyDescent="0.2">
      <c r="A21" s="43" t="s">
        <v>5</v>
      </c>
      <c r="B21" s="44"/>
      <c r="C21" s="21">
        <f>SUM(C14:C20)</f>
        <v>11340</v>
      </c>
      <c r="D21" s="21">
        <f>SUM(D14:D20)</f>
        <v>11293</v>
      </c>
      <c r="E21" s="21">
        <f>SUM(E14:E20)</f>
        <v>11791</v>
      </c>
      <c r="F21" s="22">
        <f t="shared" si="1"/>
        <v>23084</v>
      </c>
      <c r="G21" s="4"/>
      <c r="H21" s="5" t="s">
        <v>4</v>
      </c>
      <c r="I21" s="6">
        <v>2096</v>
      </c>
      <c r="J21" s="6">
        <v>2136</v>
      </c>
      <c r="K21" s="6">
        <v>1927</v>
      </c>
      <c r="L21" s="20">
        <f t="shared" si="0"/>
        <v>4063</v>
      </c>
    </row>
    <row r="22" spans="1:12" ht="13.25" customHeight="1" x14ac:dyDescent="0.2">
      <c r="A22" s="12" t="s">
        <v>17</v>
      </c>
      <c r="B22" s="5" t="s">
        <v>8</v>
      </c>
      <c r="C22" s="6">
        <v>2830</v>
      </c>
      <c r="D22" s="6">
        <v>2342</v>
      </c>
      <c r="E22" s="6">
        <v>2511</v>
      </c>
      <c r="F22" s="19">
        <f t="shared" si="1"/>
        <v>4853</v>
      </c>
      <c r="G22" s="4"/>
      <c r="H22" s="5" t="s">
        <v>10</v>
      </c>
      <c r="I22" s="6">
        <v>1126</v>
      </c>
      <c r="J22" s="6">
        <v>1110</v>
      </c>
      <c r="K22" s="6">
        <v>1029</v>
      </c>
      <c r="L22" s="20">
        <f t="shared" si="0"/>
        <v>2139</v>
      </c>
    </row>
    <row r="23" spans="1:12" ht="13.25" customHeight="1" x14ac:dyDescent="0.2">
      <c r="A23" s="12"/>
      <c r="B23" s="5" t="s">
        <v>4</v>
      </c>
      <c r="C23" s="6">
        <v>2086</v>
      </c>
      <c r="D23" s="6">
        <v>1633</v>
      </c>
      <c r="E23" s="6">
        <v>1772</v>
      </c>
      <c r="F23" s="19">
        <f t="shared" si="1"/>
        <v>3405</v>
      </c>
      <c r="G23" s="49" t="s">
        <v>5</v>
      </c>
      <c r="H23" s="44"/>
      <c r="I23" s="21">
        <f>SUM(I20:I22)</f>
        <v>4117</v>
      </c>
      <c r="J23" s="21">
        <f>SUM(J20:J22)</f>
        <v>4184</v>
      </c>
      <c r="K23" s="21">
        <f>SUM(K20:K22)</f>
        <v>3949</v>
      </c>
      <c r="L23" s="23">
        <f t="shared" si="0"/>
        <v>8133</v>
      </c>
    </row>
    <row r="24" spans="1:12" ht="13.25" customHeight="1" x14ac:dyDescent="0.2">
      <c r="A24" s="12"/>
      <c r="B24" s="5" t="s">
        <v>10</v>
      </c>
      <c r="C24" s="6">
        <v>1286</v>
      </c>
      <c r="D24" s="6">
        <v>1089</v>
      </c>
      <c r="E24" s="6">
        <v>1267</v>
      </c>
      <c r="F24" s="19">
        <f t="shared" si="1"/>
        <v>2356</v>
      </c>
      <c r="G24" s="4" t="s">
        <v>22</v>
      </c>
      <c r="H24" s="5" t="s">
        <v>8</v>
      </c>
      <c r="I24" s="6">
        <v>527</v>
      </c>
      <c r="J24" s="6">
        <v>476</v>
      </c>
      <c r="K24" s="6">
        <v>508</v>
      </c>
      <c r="L24" s="20">
        <f t="shared" si="0"/>
        <v>984</v>
      </c>
    </row>
    <row r="25" spans="1:12" ht="13.25" customHeight="1" x14ac:dyDescent="0.2">
      <c r="A25" s="12"/>
      <c r="B25" s="5" t="s">
        <v>11</v>
      </c>
      <c r="C25" s="6">
        <v>1176</v>
      </c>
      <c r="D25" s="6">
        <v>1065</v>
      </c>
      <c r="E25" s="6">
        <v>1056</v>
      </c>
      <c r="F25" s="19">
        <f t="shared" si="1"/>
        <v>2121</v>
      </c>
      <c r="G25" s="4"/>
      <c r="H25" s="5" t="s">
        <v>4</v>
      </c>
      <c r="I25" s="6">
        <v>1254</v>
      </c>
      <c r="J25" s="6">
        <v>1239</v>
      </c>
      <c r="K25" s="6">
        <v>1234</v>
      </c>
      <c r="L25" s="20">
        <f t="shared" si="0"/>
        <v>2473</v>
      </c>
    </row>
    <row r="26" spans="1:12" ht="13.25" customHeight="1" x14ac:dyDescent="0.2">
      <c r="A26" s="12"/>
      <c r="B26" s="5" t="s">
        <v>12</v>
      </c>
      <c r="C26" s="6">
        <v>1723</v>
      </c>
      <c r="D26" s="6">
        <v>1565</v>
      </c>
      <c r="E26" s="6">
        <v>1638</v>
      </c>
      <c r="F26" s="19">
        <f t="shared" si="1"/>
        <v>3203</v>
      </c>
      <c r="G26" s="4"/>
      <c r="H26" s="5" t="s">
        <v>10</v>
      </c>
      <c r="I26" s="6">
        <v>1107</v>
      </c>
      <c r="J26" s="6">
        <v>1229</v>
      </c>
      <c r="K26" s="6">
        <v>1278</v>
      </c>
      <c r="L26" s="20">
        <f t="shared" si="0"/>
        <v>2507</v>
      </c>
    </row>
    <row r="27" spans="1:12" ht="13.25" customHeight="1" x14ac:dyDescent="0.2">
      <c r="A27" s="43" t="s">
        <v>5</v>
      </c>
      <c r="B27" s="44"/>
      <c r="C27" s="21">
        <f>SUM(C22:C26)</f>
        <v>9101</v>
      </c>
      <c r="D27" s="21">
        <f>SUM(D22:D26)</f>
        <v>7694</v>
      </c>
      <c r="E27" s="21">
        <f>SUM(E22:E26)</f>
        <v>8244</v>
      </c>
      <c r="F27" s="22">
        <f t="shared" si="1"/>
        <v>15938</v>
      </c>
      <c r="G27" s="4"/>
      <c r="H27" s="5" t="s">
        <v>11</v>
      </c>
      <c r="I27" s="6">
        <v>266</v>
      </c>
      <c r="J27" s="6">
        <v>331</v>
      </c>
      <c r="K27" s="6">
        <v>291</v>
      </c>
      <c r="L27" s="20">
        <f t="shared" si="0"/>
        <v>622</v>
      </c>
    </row>
    <row r="28" spans="1:12" ht="13.25" customHeight="1" x14ac:dyDescent="0.2">
      <c r="A28" s="12" t="s">
        <v>25</v>
      </c>
      <c r="B28" s="5" t="s">
        <v>8</v>
      </c>
      <c r="C28" s="6">
        <v>2250</v>
      </c>
      <c r="D28" s="6">
        <v>2032</v>
      </c>
      <c r="E28" s="6">
        <v>2262</v>
      </c>
      <c r="F28" s="19">
        <f t="shared" si="1"/>
        <v>4294</v>
      </c>
      <c r="G28" s="49" t="s">
        <v>5</v>
      </c>
      <c r="H28" s="44"/>
      <c r="I28" s="21">
        <f>SUM(I24:I27)</f>
        <v>3154</v>
      </c>
      <c r="J28" s="21">
        <f>SUM(J24:J27)</f>
        <v>3275</v>
      </c>
      <c r="K28" s="21">
        <f>SUM(K24:K27)</f>
        <v>3311</v>
      </c>
      <c r="L28" s="23">
        <f t="shared" si="0"/>
        <v>6586</v>
      </c>
    </row>
    <row r="29" spans="1:12" ht="13.25" customHeight="1" x14ac:dyDescent="0.2">
      <c r="A29" s="12"/>
      <c r="B29" s="5" t="s">
        <v>4</v>
      </c>
      <c r="C29" s="6">
        <v>1543</v>
      </c>
      <c r="D29" s="6">
        <v>1592</v>
      </c>
      <c r="E29" s="6">
        <v>1603</v>
      </c>
      <c r="F29" s="19">
        <f t="shared" si="1"/>
        <v>3195</v>
      </c>
      <c r="G29" s="4" t="s">
        <v>23</v>
      </c>
      <c r="H29" s="5" t="s">
        <v>8</v>
      </c>
      <c r="I29" s="6">
        <v>1281</v>
      </c>
      <c r="J29" s="6">
        <v>1427</v>
      </c>
      <c r="K29" s="6">
        <v>1444</v>
      </c>
      <c r="L29" s="20">
        <f t="shared" si="0"/>
        <v>2871</v>
      </c>
    </row>
    <row r="30" spans="1:12" ht="13.25" customHeight="1" x14ac:dyDescent="0.2">
      <c r="A30" s="12"/>
      <c r="B30" s="5" t="s">
        <v>10</v>
      </c>
      <c r="C30" s="6">
        <v>1616</v>
      </c>
      <c r="D30" s="6">
        <v>1573</v>
      </c>
      <c r="E30" s="6">
        <v>1696</v>
      </c>
      <c r="F30" s="19">
        <f t="shared" si="1"/>
        <v>3269</v>
      </c>
      <c r="G30" s="4"/>
      <c r="H30" s="5" t="s">
        <v>4</v>
      </c>
      <c r="I30" s="6">
        <v>945</v>
      </c>
      <c r="J30" s="6">
        <v>935</v>
      </c>
      <c r="K30" s="6">
        <v>925</v>
      </c>
      <c r="L30" s="20">
        <f t="shared" si="0"/>
        <v>1860</v>
      </c>
    </row>
    <row r="31" spans="1:12" ht="13.25" customHeight="1" x14ac:dyDescent="0.2">
      <c r="A31" s="12"/>
      <c r="B31" s="5" t="s">
        <v>11</v>
      </c>
      <c r="C31" s="6">
        <v>1977</v>
      </c>
      <c r="D31" s="6">
        <v>1982</v>
      </c>
      <c r="E31" s="6">
        <v>2127</v>
      </c>
      <c r="F31" s="19">
        <f t="shared" si="1"/>
        <v>4109</v>
      </c>
      <c r="G31" s="4"/>
      <c r="H31" s="5" t="s">
        <v>10</v>
      </c>
      <c r="I31" s="6">
        <v>1015</v>
      </c>
      <c r="J31" s="6">
        <v>834</v>
      </c>
      <c r="K31" s="6">
        <v>951</v>
      </c>
      <c r="L31" s="20">
        <f t="shared" si="0"/>
        <v>1785</v>
      </c>
    </row>
    <row r="32" spans="1:12" ht="13.25" customHeight="1" x14ac:dyDescent="0.2">
      <c r="A32" s="43" t="s">
        <v>5</v>
      </c>
      <c r="B32" s="44"/>
      <c r="C32" s="21">
        <f>SUM(C28:C31)</f>
        <v>7386</v>
      </c>
      <c r="D32" s="21">
        <f>SUM(D28:D31)</f>
        <v>7179</v>
      </c>
      <c r="E32" s="21">
        <f>SUM(E28:E31)</f>
        <v>7688</v>
      </c>
      <c r="F32" s="22">
        <f t="shared" si="1"/>
        <v>14867</v>
      </c>
      <c r="G32" s="4"/>
      <c r="H32" s="5" t="s">
        <v>11</v>
      </c>
      <c r="I32" s="6">
        <v>1423</v>
      </c>
      <c r="J32" s="6">
        <v>1389</v>
      </c>
      <c r="K32" s="6">
        <v>1548</v>
      </c>
      <c r="L32" s="20">
        <f t="shared" si="0"/>
        <v>2937</v>
      </c>
    </row>
    <row r="33" spans="1:12" ht="13.25" customHeight="1" x14ac:dyDescent="0.2">
      <c r="A33" s="12" t="s">
        <v>26</v>
      </c>
      <c r="B33" s="5" t="s">
        <v>8</v>
      </c>
      <c r="C33" s="6">
        <v>739</v>
      </c>
      <c r="D33" s="6">
        <v>739</v>
      </c>
      <c r="E33" s="6">
        <v>784</v>
      </c>
      <c r="F33" s="19">
        <f t="shared" si="1"/>
        <v>1523</v>
      </c>
      <c r="G33" s="4"/>
      <c r="H33" s="5" t="s">
        <v>12</v>
      </c>
      <c r="I33" s="6">
        <v>923</v>
      </c>
      <c r="J33" s="6">
        <v>1033</v>
      </c>
      <c r="K33" s="6">
        <v>1027</v>
      </c>
      <c r="L33" s="20">
        <f t="shared" si="0"/>
        <v>2060</v>
      </c>
    </row>
    <row r="34" spans="1:12" ht="13.25" customHeight="1" x14ac:dyDescent="0.2">
      <c r="A34" s="12"/>
      <c r="B34" s="5" t="s">
        <v>4</v>
      </c>
      <c r="C34" s="6">
        <v>1011</v>
      </c>
      <c r="D34" s="6">
        <v>1068</v>
      </c>
      <c r="E34" s="6">
        <v>1122</v>
      </c>
      <c r="F34" s="19">
        <f t="shared" si="1"/>
        <v>2190</v>
      </c>
      <c r="G34" s="4"/>
      <c r="H34" s="5" t="s">
        <v>13</v>
      </c>
      <c r="I34" s="6">
        <v>816</v>
      </c>
      <c r="J34" s="6">
        <v>759</v>
      </c>
      <c r="K34" s="6">
        <v>735</v>
      </c>
      <c r="L34" s="20">
        <f t="shared" si="0"/>
        <v>1494</v>
      </c>
    </row>
    <row r="35" spans="1:12" ht="13.25" customHeight="1" x14ac:dyDescent="0.2">
      <c r="A35" s="12"/>
      <c r="B35" s="5" t="s">
        <v>10</v>
      </c>
      <c r="C35" s="6">
        <v>985</v>
      </c>
      <c r="D35" s="6">
        <v>1053</v>
      </c>
      <c r="E35" s="6">
        <v>1027</v>
      </c>
      <c r="F35" s="19">
        <f t="shared" si="1"/>
        <v>2080</v>
      </c>
      <c r="G35" s="49" t="s">
        <v>5</v>
      </c>
      <c r="H35" s="44"/>
      <c r="I35" s="21">
        <f>SUM(I29:I34)</f>
        <v>6403</v>
      </c>
      <c r="J35" s="21">
        <f>SUM(J29:J34)</f>
        <v>6377</v>
      </c>
      <c r="K35" s="21">
        <f>SUM(K29:K34)</f>
        <v>6630</v>
      </c>
      <c r="L35" s="23">
        <f t="shared" si="0"/>
        <v>13007</v>
      </c>
    </row>
    <row r="36" spans="1:12" ht="13.25" customHeight="1" x14ac:dyDescent="0.2">
      <c r="A36" s="12"/>
      <c r="B36" s="5" t="s">
        <v>11</v>
      </c>
      <c r="C36" s="6">
        <v>1143</v>
      </c>
      <c r="D36" s="6">
        <v>1053</v>
      </c>
      <c r="E36" s="6">
        <v>1085</v>
      </c>
      <c r="F36" s="19">
        <f t="shared" si="1"/>
        <v>2138</v>
      </c>
      <c r="G36" s="37"/>
      <c r="H36" s="38"/>
      <c r="I36" s="18"/>
      <c r="J36" s="18"/>
      <c r="K36" s="18"/>
      <c r="L36" s="20"/>
    </row>
    <row r="37" spans="1:12" ht="13.25" customHeight="1" x14ac:dyDescent="0.2">
      <c r="A37" s="43" t="s">
        <v>5</v>
      </c>
      <c r="B37" s="44"/>
      <c r="C37" s="21">
        <f>SUM(C33:C36)</f>
        <v>3878</v>
      </c>
      <c r="D37" s="21">
        <f>SUM(D33:D36)</f>
        <v>3913</v>
      </c>
      <c r="E37" s="21">
        <f>SUM(E33:E36)</f>
        <v>4018</v>
      </c>
      <c r="F37" s="22">
        <f t="shared" si="1"/>
        <v>7931</v>
      </c>
      <c r="G37" s="45" t="s">
        <v>6</v>
      </c>
      <c r="H37" s="46"/>
      <c r="I37" s="31">
        <f>C13+C21+C27+C32+C37+C44+I13+I19+I23+I28+I35</f>
        <v>98541</v>
      </c>
      <c r="J37" s="31">
        <f>D13+D21+D27+D32+D37+D44+J13+J19+J23+J28+J35</f>
        <v>92873</v>
      </c>
      <c r="K37" s="31">
        <f>E13+E21+E27+E32+E37+E44+K13+K19+K23+K28+K35</f>
        <v>98210</v>
      </c>
      <c r="L37" s="32">
        <f>SUM(J37:K37)</f>
        <v>191083</v>
      </c>
    </row>
    <row r="38" spans="1:12" ht="13.25" customHeight="1" x14ac:dyDescent="0.2">
      <c r="A38" s="12" t="s">
        <v>27</v>
      </c>
      <c r="B38" s="5" t="s">
        <v>8</v>
      </c>
      <c r="C38" s="6">
        <v>1044</v>
      </c>
      <c r="D38" s="6">
        <v>1044</v>
      </c>
      <c r="E38" s="6">
        <v>1084</v>
      </c>
      <c r="F38" s="19">
        <f t="shared" si="1"/>
        <v>2128</v>
      </c>
      <c r="G38" s="47"/>
      <c r="H38" s="48"/>
      <c r="I38" s="27"/>
      <c r="J38" s="27"/>
      <c r="K38" s="27"/>
      <c r="L38" s="30"/>
    </row>
    <row r="39" spans="1:12" ht="13.25" customHeight="1" x14ac:dyDescent="0.2">
      <c r="A39" s="12"/>
      <c r="B39" s="5" t="s">
        <v>4</v>
      </c>
      <c r="C39" s="6">
        <v>751</v>
      </c>
      <c r="D39" s="6">
        <v>753</v>
      </c>
      <c r="E39" s="6">
        <v>755</v>
      </c>
      <c r="F39" s="19">
        <f t="shared" si="1"/>
        <v>1508</v>
      </c>
      <c r="G39" s="35" t="s">
        <v>29</v>
      </c>
      <c r="H39" s="38"/>
      <c r="I39" s="6">
        <f>I37-98576</f>
        <v>-35</v>
      </c>
      <c r="J39" s="6">
        <f>J37-92877</f>
        <v>-4</v>
      </c>
      <c r="K39" s="6">
        <f>K37-98214</f>
        <v>-4</v>
      </c>
      <c r="L39" s="33">
        <f>SUM(J39:K39)</f>
        <v>-8</v>
      </c>
    </row>
    <row r="40" spans="1:12" ht="13.25" customHeight="1" x14ac:dyDescent="0.2">
      <c r="A40" s="12"/>
      <c r="B40" s="5" t="s">
        <v>10</v>
      </c>
      <c r="C40" s="6">
        <v>1171</v>
      </c>
      <c r="D40" s="6">
        <v>1136</v>
      </c>
      <c r="E40" s="6">
        <v>1092</v>
      </c>
      <c r="F40" s="19">
        <f t="shared" si="1"/>
        <v>2228</v>
      </c>
      <c r="G40" s="35"/>
      <c r="H40" s="36"/>
      <c r="I40" s="6"/>
      <c r="J40" s="6"/>
      <c r="K40" s="6"/>
      <c r="L40" s="13"/>
    </row>
    <row r="41" spans="1:12" ht="13.25" customHeight="1" x14ac:dyDescent="0.2">
      <c r="A41" s="12"/>
      <c r="B41" s="5" t="s">
        <v>11</v>
      </c>
      <c r="C41" s="6">
        <v>1699</v>
      </c>
      <c r="D41" s="6">
        <v>1562</v>
      </c>
      <c r="E41" s="6">
        <v>1709</v>
      </c>
      <c r="F41" s="19">
        <f t="shared" si="1"/>
        <v>3271</v>
      </c>
      <c r="G41" s="35" t="s">
        <v>28</v>
      </c>
      <c r="H41" s="36"/>
      <c r="I41" s="6">
        <f>I37-97663</f>
        <v>878</v>
      </c>
      <c r="J41" s="6">
        <f>J37-92634</f>
        <v>239</v>
      </c>
      <c r="K41" s="6">
        <f>K37-97863</f>
        <v>347</v>
      </c>
      <c r="L41" s="33">
        <f>SUM(J41:K41)</f>
        <v>586</v>
      </c>
    </row>
    <row r="42" spans="1:12" ht="13.25" customHeight="1" x14ac:dyDescent="0.2">
      <c r="A42" s="12"/>
      <c r="B42" s="5" t="s">
        <v>12</v>
      </c>
      <c r="C42" s="6">
        <v>1395</v>
      </c>
      <c r="D42" s="6">
        <v>1236</v>
      </c>
      <c r="E42" s="6">
        <v>1317</v>
      </c>
      <c r="F42" s="19">
        <f t="shared" si="1"/>
        <v>2553</v>
      </c>
      <c r="G42" s="37"/>
      <c r="H42" s="38"/>
      <c r="I42" s="6"/>
      <c r="J42" s="6"/>
      <c r="K42" s="6"/>
      <c r="L42" s="13"/>
    </row>
    <row r="43" spans="1:12" ht="13.25" customHeight="1" x14ac:dyDescent="0.2">
      <c r="A43" s="12"/>
      <c r="B43" s="5" t="s">
        <v>13</v>
      </c>
      <c r="C43" s="6">
        <v>2550</v>
      </c>
      <c r="D43" s="6">
        <v>2115</v>
      </c>
      <c r="E43" s="6">
        <v>2132</v>
      </c>
      <c r="F43" s="19">
        <f t="shared" si="1"/>
        <v>4247</v>
      </c>
      <c r="G43" s="37"/>
      <c r="H43" s="38"/>
      <c r="I43" s="6"/>
      <c r="J43" s="6"/>
      <c r="K43" s="6"/>
      <c r="L43" s="13"/>
    </row>
    <row r="44" spans="1:12" ht="13.25" customHeight="1" thickBot="1" x14ac:dyDescent="0.25">
      <c r="A44" s="39" t="s">
        <v>5</v>
      </c>
      <c r="B44" s="40"/>
      <c r="C44" s="24">
        <f>SUM(C38:C43)</f>
        <v>8610</v>
      </c>
      <c r="D44" s="24">
        <f>SUM(D38:D43)</f>
        <v>7846</v>
      </c>
      <c r="E44" s="24">
        <f>SUM(E38:E43)</f>
        <v>8089</v>
      </c>
      <c r="F44" s="25">
        <f t="shared" si="1"/>
        <v>15935</v>
      </c>
      <c r="G44" s="41"/>
      <c r="H44" s="42"/>
      <c r="I44" s="14"/>
      <c r="J44" s="14"/>
      <c r="K44" s="14"/>
      <c r="L44" s="15"/>
    </row>
    <row r="45" spans="1:12" ht="12.5" thickTop="1" x14ac:dyDescent="0.2"/>
    <row r="47" spans="1:12" x14ac:dyDescent="0.2">
      <c r="H47" s="28"/>
    </row>
    <row r="50" spans="8:8" x14ac:dyDescent="0.2">
      <c r="H50" s="28"/>
    </row>
  </sheetData>
  <mergeCells count="25">
    <mergeCell ref="K1:L1"/>
    <mergeCell ref="A2:B3"/>
    <mergeCell ref="C2:F2"/>
    <mergeCell ref="G2:H3"/>
    <mergeCell ref="I2:L2"/>
    <mergeCell ref="A13:B13"/>
    <mergeCell ref="G13:H13"/>
    <mergeCell ref="G19:H19"/>
    <mergeCell ref="A21:B21"/>
    <mergeCell ref="G23:H23"/>
    <mergeCell ref="A27:B27"/>
    <mergeCell ref="G28:H28"/>
    <mergeCell ref="A32:B32"/>
    <mergeCell ref="G35:H35"/>
    <mergeCell ref="G36:H36"/>
    <mergeCell ref="A37:B37"/>
    <mergeCell ref="G37:H37"/>
    <mergeCell ref="G38:H38"/>
    <mergeCell ref="G39:H39"/>
    <mergeCell ref="G40:H40"/>
    <mergeCell ref="G41:H41"/>
    <mergeCell ref="G42:H42"/>
    <mergeCell ref="G43:H43"/>
    <mergeCell ref="A44:B44"/>
    <mergeCell ref="G44:H44"/>
  </mergeCells>
  <phoneticPr fontId="2"/>
  <pageMargins left="0.98425196850393704" right="0.94488188976377963" top="0.35433070866141736" bottom="0.23622047244094491" header="0.19685039370078741" footer="0.23622047244094491"/>
  <pageSetup paperSize="9" orientation="landscape" r:id="rId1"/>
  <headerFooter>
    <oddHeader>&amp;C町丁別世帯数及び人口報告書&amp;R東京都　三鷹市</oddHeader>
  </headerFooter>
  <ignoredErrors>
    <ignoredError sqref="F4:F44 L4:L38 L40:L41" formulaRange="1"/>
  </ignoredErrors>
</worksheet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actionId="{c9dfb415-5234-4386-b79f-c7d731d5ea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江里子</dc:creator>
  <dcterms:modified xsi:type="dcterms:W3CDTF">2026-01-13T06:15:33Z</dcterms:modified>
  <cp:lastPrinted>2025-12-02T05:44:44Z</cp:lastPrinted>
  <cp:lastModifiedBy>森田　江里子</cp:lastModifiedBy>
  <dcterms:created xsi:type="dcterms:W3CDTF">2004-04-14T02:06:10Z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2026-01-07T22:02:35Z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</Properties>
</file>