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Relationship Id="rId5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\\Difilv01\三鷹市\部_課フォルダ\課2\地域福祉課\01_地域福祉係\00000000_共通\97_オープンデータ\令和６年度\03_公開用データ\"/>
    </mc:Choice>
  </mc:AlternateContent>
  <bookViews>
    <workbookView xWindow="-120" yWindow="-120" windowWidth="29040" windowHeight="15720" xr2:uid="{00000000-000D-0000-FFFF-FFFF00000000}"/>
  </bookViews>
  <sheets>
    <sheet name="目次" sheetId="1" r:id="rId1"/>
    <sheet name="子ども１" sheetId="2" r:id="rId2"/>
    <sheet name="子ども２" sheetId="3" r:id="rId3"/>
    <sheet name="子ども３" sheetId="30" r:id="rId4"/>
    <sheet name="子ども４" sheetId="31" r:id="rId5"/>
    <sheet name="子ども５" sheetId="32" r:id="rId6"/>
  </sheets>
  <definedNames>
    <definedName name="_xlnm.Print_Area" localSheetId="1">子ども１!$A$1:$R$30</definedName>
    <definedName name="_xlnm.Print_Area" localSheetId="4">子ども４!$A$1:$M$13</definedName>
  </definedNames>
  <calcPr calcId="191029"/>
  <customWorkbookViews>
    <customWorkbookView name="企画部情報推進室 - 個人用ビュー" guid="{5D3DAAC1-4253-4E98-A018-DC382AF55159}" mergeInterval="0" personalView="1" maximized="1" windowWidth="1020" windowHeight="554" activeSheetId="8"/>
    <customWorkbookView name="020049 - 個人用ビュー" guid="{41010E3D-E7F6-4E1F-9C17-5FCE69E482D2}" mergeInterval="0" personalView="1" maximized="1" windowWidth="1020" windowHeight="580" activeSheetId="7" showComments="commIndAndComment"/>
    <customWorkbookView name="企画部情報推進室 - 個人用ビュー (2)" guid="{DD7B58AB-B959-4248-829C-2E16A93D1BE2}" mergeInterval="0" personalView="1" maximized="1" windowWidth="1020" windowHeight="580" activeSheetId="16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3" l="1"/>
  <c r="N18" i="3"/>
  <c r="N17" i="3"/>
  <c r="N16" i="3"/>
  <c r="N15" i="3"/>
  <c r="J20" i="2"/>
  <c r="P10" i="30"/>
  <c r="P9" i="30"/>
  <c r="L10" i="30"/>
  <c r="L9" i="30"/>
  <c r="L20" i="2"/>
  <c r="O20" i="2"/>
  <c r="L18" i="2"/>
  <c r="K30" i="2"/>
  <c r="E30" i="2"/>
  <c r="F30" i="2"/>
  <c r="B30" i="2"/>
  <c r="C30" i="2"/>
  <c r="I17" i="32"/>
  <c r="I12" i="32"/>
  <c r="I5" i="32"/>
  <c r="L5" i="31"/>
  <c r="N27" i="3"/>
  <c r="D5" i="31"/>
  <c r="J5" i="31"/>
  <c r="H5" i="31"/>
  <c r="F5" i="31"/>
  <c r="P8" i="30"/>
  <c r="H8" i="30"/>
  <c r="P7" i="30"/>
  <c r="P6" i="30"/>
  <c r="L8" i="30"/>
  <c r="L7" i="30"/>
  <c r="L6" i="30"/>
  <c r="J27" i="3"/>
  <c r="H27" i="3"/>
  <c r="F27" i="3"/>
  <c r="H29" i="2"/>
  <c r="H28" i="2"/>
  <c r="H27" i="2"/>
  <c r="H26" i="2"/>
  <c r="G28" i="2"/>
  <c r="G27" i="2"/>
  <c r="G26" i="2"/>
  <c r="D28" i="2"/>
  <c r="D27" i="2"/>
  <c r="D26" i="2"/>
  <c r="O19" i="2"/>
  <c r="O18" i="2"/>
  <c r="O17" i="2"/>
  <c r="O16" i="2"/>
  <c r="N16" i="2"/>
  <c r="L17" i="2"/>
  <c r="L16" i="2"/>
  <c r="K18" i="2"/>
  <c r="K17" i="2"/>
  <c r="J17" i="2"/>
  <c r="E8" i="2"/>
  <c r="D8" i="2"/>
  <c r="C8" i="2"/>
  <c r="H6" i="30"/>
  <c r="L27" i="3"/>
  <c r="I29" i="2"/>
  <c r="I28" i="2"/>
  <c r="K28" i="2"/>
  <c r="I27" i="2"/>
  <c r="K27" i="2"/>
  <c r="I26" i="2"/>
  <c r="K26" i="2"/>
  <c r="R18" i="2"/>
  <c r="R20" i="2"/>
  <c r="H7" i="30"/>
  <c r="J18" i="2"/>
  <c r="K29" i="2"/>
  <c r="H10" i="30" l="1"/>
  <c r="H9" i="30"/>
</calcChain>
</file>

<file path=xl/sharedStrings.xml><?xml version="1.0" encoding="utf-8"?>
<sst xmlns="http://schemas.openxmlformats.org/spreadsheetml/2006/main" count="309" uniqueCount="179">
  <si>
    <t>計</t>
    <rPh sb="0" eb="1">
      <t>ケイ</t>
    </rPh>
    <phoneticPr fontId="2"/>
  </si>
  <si>
    <t>年別</t>
    <rPh sb="0" eb="2">
      <t>ネンベツ</t>
    </rPh>
    <phoneticPr fontId="2"/>
  </si>
  <si>
    <t>児童人口</t>
    <rPh sb="0" eb="2">
      <t>ジドウ</t>
    </rPh>
    <rPh sb="2" eb="4">
      <t>ジンコウ</t>
    </rPh>
    <phoneticPr fontId="2"/>
  </si>
  <si>
    <t>総人口（A)</t>
    <rPh sb="0" eb="3">
      <t>ソウジンコウ</t>
    </rPh>
    <phoneticPr fontId="2"/>
  </si>
  <si>
    <t>就学前児童（B)</t>
    <rPh sb="0" eb="3">
      <t>シュウガクマエ</t>
    </rPh>
    <rPh sb="3" eb="5">
      <t>ジドウ</t>
    </rPh>
    <phoneticPr fontId="2"/>
  </si>
  <si>
    <t>　割合　</t>
    <rPh sb="1" eb="3">
      <t>ワリアイ</t>
    </rPh>
    <phoneticPr fontId="2"/>
  </si>
  <si>
    <t>年齢別人口</t>
    <rPh sb="0" eb="2">
      <t>ネンレイ</t>
    </rPh>
    <rPh sb="2" eb="3">
      <t>ベツ</t>
    </rPh>
    <rPh sb="3" eb="5">
      <t>ジンコウ</t>
    </rPh>
    <phoneticPr fontId="2"/>
  </si>
  <si>
    <t>B</t>
    <phoneticPr fontId="2"/>
  </si>
  <si>
    <t>公立保育所</t>
    <rPh sb="0" eb="2">
      <t>コウリツ</t>
    </rPh>
    <rPh sb="2" eb="4">
      <t>ホイク</t>
    </rPh>
    <rPh sb="4" eb="5">
      <t>ショ</t>
    </rPh>
    <phoneticPr fontId="2"/>
  </si>
  <si>
    <t>民間保育所</t>
    <rPh sb="0" eb="2">
      <t>ミンカン</t>
    </rPh>
    <rPh sb="2" eb="4">
      <t>ホイク</t>
    </rPh>
    <rPh sb="4" eb="5">
      <t>ショ</t>
    </rPh>
    <phoneticPr fontId="2"/>
  </si>
  <si>
    <t>A</t>
    <phoneticPr fontId="2"/>
  </si>
  <si>
    <t>民間延べ在籍
児童数（人）</t>
    <rPh sb="0" eb="2">
      <t>ミンカン</t>
    </rPh>
    <rPh sb="2" eb="3">
      <t>ノ</t>
    </rPh>
    <rPh sb="4" eb="6">
      <t>ザイセキ</t>
    </rPh>
    <rPh sb="7" eb="9">
      <t>ジドウ</t>
    </rPh>
    <rPh sb="9" eb="10">
      <t>カズ</t>
    </rPh>
    <rPh sb="11" eb="12">
      <t>ヒト</t>
    </rPh>
    <phoneticPr fontId="2"/>
  </si>
  <si>
    <t>公立延べ在籍
児童数（人）</t>
    <rPh sb="0" eb="2">
      <t>コウリツ</t>
    </rPh>
    <rPh sb="2" eb="3">
      <t>ノ</t>
    </rPh>
    <rPh sb="4" eb="6">
      <t>ザイセキ</t>
    </rPh>
    <rPh sb="7" eb="9">
      <t>ジドウ</t>
    </rPh>
    <rPh sb="9" eb="10">
      <t>カズ</t>
    </rPh>
    <rPh sb="11" eb="12">
      <t>ヒト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</si>
  <si>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</si>
  <si>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</si>
  <si>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</si>
  <si>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</si>
  <si>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</si>
  <si>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</si>
  <si>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3歳未満</t>
    <rPh sb="1" eb="2">
      <t>サイ</t>
    </rPh>
    <rPh sb="2" eb="4">
      <t>ミマン</t>
    </rPh>
    <phoneticPr fontId="2"/>
  </si>
  <si>
    <t>保育所数</t>
    <rPh sb="0" eb="2">
      <t>ホイク</t>
    </rPh>
    <rPh sb="2" eb="3">
      <t>ショ</t>
    </rPh>
    <rPh sb="3" eb="4">
      <t>スウ</t>
    </rPh>
    <phoneticPr fontId="2"/>
  </si>
  <si>
    <t>申込み</t>
    <rPh sb="0" eb="1">
      <t>サル</t>
    </rPh>
    <rPh sb="1" eb="2">
      <t>コ</t>
    </rPh>
    <phoneticPr fontId="2"/>
  </si>
  <si>
    <t>厚労省定義の待機児童除外数</t>
    <rPh sb="0" eb="1">
      <t>アツシ</t>
    </rPh>
    <rPh sb="1" eb="2">
      <t>ロウ</t>
    </rPh>
    <rPh sb="2" eb="3">
      <t>ショウ</t>
    </rPh>
    <rPh sb="3" eb="5">
      <t>テイギ</t>
    </rPh>
    <rPh sb="6" eb="8">
      <t>タイキ</t>
    </rPh>
    <rPh sb="8" eb="10">
      <t>ジドウ</t>
    </rPh>
    <rPh sb="10" eb="12">
      <t>ジョガイ</t>
    </rPh>
    <rPh sb="12" eb="13">
      <t>スウ</t>
    </rPh>
    <phoneticPr fontId="2"/>
  </si>
  <si>
    <t>(4)　保育所入所申込み･入所児童･待機児童数の推移</t>
    <rPh sb="4" eb="6">
      <t>ホイク</t>
    </rPh>
    <rPh sb="6" eb="7">
      <t>ショ</t>
    </rPh>
    <rPh sb="7" eb="9">
      <t>ニュウショ</t>
    </rPh>
    <rPh sb="9" eb="11">
      <t>モウシコ</t>
    </rPh>
    <rPh sb="13" eb="15">
      <t>ニュウショ</t>
    </rPh>
    <rPh sb="15" eb="17">
      <t>ジドウ</t>
    </rPh>
    <rPh sb="18" eb="20">
      <t>タイキ</t>
    </rPh>
    <rPh sb="20" eb="22">
      <t>ジドウ</t>
    </rPh>
    <rPh sb="22" eb="23">
      <t>スウ</t>
    </rPh>
    <rPh sb="24" eb="26">
      <t>スイイ</t>
    </rPh>
    <phoneticPr fontId="2"/>
  </si>
  <si>
    <t>申込み-入所</t>
    <rPh sb="0" eb="2">
      <t>モウシコ</t>
    </rPh>
    <rPh sb="4" eb="6">
      <t>ニュウショ</t>
    </rPh>
    <phoneticPr fontId="2"/>
  </si>
  <si>
    <t>････････</t>
    <phoneticPr fontId="2"/>
  </si>
  <si>
    <t>目次</t>
    <rPh sb="0" eb="2">
      <t>モクジ</t>
    </rPh>
    <phoneticPr fontId="2"/>
  </si>
  <si>
    <t>定員</t>
    <rPh sb="0" eb="2">
      <t>テイイン</t>
    </rPh>
    <phoneticPr fontId="2"/>
  </si>
  <si>
    <t>定員増</t>
    <rPh sb="0" eb="2">
      <t>テイイン</t>
    </rPh>
    <rPh sb="2" eb="3">
      <t>ゾウ</t>
    </rPh>
    <phoneticPr fontId="2"/>
  </si>
  <si>
    <t xml:space="preserve">  </t>
    <phoneticPr fontId="2"/>
  </si>
  <si>
    <t xml:space="preserve">                                                                                   </t>
    <phoneticPr fontId="2"/>
  </si>
  <si>
    <t>市内保育
所の待機
児童数</t>
    <rPh sb="0" eb="2">
      <t>シナイ</t>
    </rPh>
    <rPh sb="2" eb="4">
      <t>ホイク</t>
    </rPh>
    <rPh sb="5" eb="6">
      <t>ジョ</t>
    </rPh>
    <rPh sb="7" eb="9">
      <t>タイキ</t>
    </rPh>
    <rPh sb="10" eb="12">
      <t>ジドウ</t>
    </rPh>
    <rPh sb="12" eb="13">
      <t>スウ</t>
    </rPh>
    <phoneticPr fontId="2"/>
  </si>
  <si>
    <t>管外のみ
希望の待
機児童数</t>
    <rPh sb="0" eb="1">
      <t>カン</t>
    </rPh>
    <rPh sb="1" eb="2">
      <t>ガイ</t>
    </rPh>
    <rPh sb="5" eb="7">
      <t>キボウ</t>
    </rPh>
    <rPh sb="8" eb="9">
      <t>マツ</t>
    </rPh>
    <rPh sb="10" eb="11">
      <t>キ</t>
    </rPh>
    <rPh sb="11" eb="13">
      <t>ジドウ</t>
    </rPh>
    <rPh sb="13" eb="14">
      <t>スウ</t>
    </rPh>
    <phoneticPr fontId="2"/>
  </si>
  <si>
    <t xml:space="preserve">      推移</t>
    <rPh sb="6" eb="8">
      <t>スイイ</t>
    </rPh>
    <phoneticPr fontId="2"/>
  </si>
  <si>
    <t>年度</t>
    <rPh sb="0" eb="2">
      <t>ネンド</t>
    </rPh>
    <phoneticPr fontId="2"/>
  </si>
  <si>
    <t xml:space="preserve">(3)　保育運営経費(児童一人当り1か月の経費) </t>
    <rPh sb="4" eb="6">
      <t>ホイク</t>
    </rPh>
    <rPh sb="6" eb="8">
      <t>ウンエイ</t>
    </rPh>
    <rPh sb="8" eb="10">
      <t>ケイヒ</t>
    </rPh>
    <rPh sb="11" eb="13">
      <t>ジドウ</t>
    </rPh>
    <rPh sb="13" eb="15">
      <t>ヒトリ</t>
    </rPh>
    <rPh sb="15" eb="16">
      <t>アタ</t>
    </rPh>
    <rPh sb="19" eb="20">
      <t>ゲツ</t>
    </rPh>
    <rPh sb="21" eb="23">
      <t>ケイヒ</t>
    </rPh>
    <phoneticPr fontId="2"/>
  </si>
  <si>
    <t>子ども １</t>
    <rPh sb="0" eb="1">
      <t>コ</t>
    </rPh>
    <phoneticPr fontId="2"/>
  </si>
  <si>
    <t>子ども ２</t>
    <rPh sb="0" eb="1">
      <t>コ</t>
    </rPh>
    <phoneticPr fontId="2"/>
  </si>
  <si>
    <t>子ども ３</t>
    <rPh sb="0" eb="1">
      <t>コ</t>
    </rPh>
    <phoneticPr fontId="2"/>
  </si>
  <si>
    <t>子ども ４</t>
    <rPh sb="0" eb="1">
      <t>コ</t>
    </rPh>
    <phoneticPr fontId="2"/>
  </si>
  <si>
    <t>子ども ５</t>
    <rPh sb="0" eb="1">
      <t>コ</t>
    </rPh>
    <phoneticPr fontId="2"/>
  </si>
  <si>
    <t>E11</t>
    <phoneticPr fontId="2"/>
  </si>
  <si>
    <t>※「定員」は、弾力化運用数を含む。</t>
    <rPh sb="2" eb="3">
      <t>テイ</t>
    </rPh>
    <rPh sb="3" eb="4">
      <t>イン</t>
    </rPh>
    <rPh sb="7" eb="9">
      <t>ダンリョク</t>
    </rPh>
    <rPh sb="9" eb="10">
      <t>バ</t>
    </rPh>
    <rPh sb="10" eb="12">
      <t>ウンヨウ</t>
    </rPh>
    <rPh sb="12" eb="13">
      <t>スウ</t>
    </rPh>
    <rPh sb="14" eb="15">
      <t>フク</t>
    </rPh>
    <phoneticPr fontId="2"/>
  </si>
  <si>
    <t>････････</t>
  </si>
  <si>
    <t>園児数</t>
    <rPh sb="0" eb="1">
      <t>エン</t>
    </rPh>
    <rPh sb="2" eb="3">
      <t>スウ</t>
    </rPh>
    <phoneticPr fontId="2"/>
  </si>
  <si>
    <t>幼稚園所在地</t>
    <rPh sb="0" eb="3">
      <t>ヨウチエン</t>
    </rPh>
    <rPh sb="3" eb="6">
      <t>ショザイチ</t>
    </rPh>
    <phoneticPr fontId="2"/>
  </si>
  <si>
    <t>幼稚園</t>
    <rPh sb="0" eb="3">
      <t>ヨウチエン</t>
    </rPh>
    <phoneticPr fontId="2"/>
  </si>
  <si>
    <t>専修学校</t>
    <rPh sb="0" eb="2">
      <t>センシュウ</t>
    </rPh>
    <rPh sb="2" eb="4">
      <t>ガッコウ</t>
    </rPh>
    <phoneticPr fontId="2"/>
  </si>
  <si>
    <t>各種学校</t>
    <rPh sb="0" eb="2">
      <t>カクシュ</t>
    </rPh>
    <rPh sb="2" eb="4">
      <t>ガッコウ</t>
    </rPh>
    <phoneticPr fontId="2"/>
  </si>
  <si>
    <t>市内</t>
    <rPh sb="0" eb="1">
      <t>シ</t>
    </rPh>
    <rPh sb="1" eb="2">
      <t>ナイ</t>
    </rPh>
    <phoneticPr fontId="2"/>
  </si>
  <si>
    <t>市外</t>
    <rPh sb="0" eb="1">
      <t>シ</t>
    </rPh>
    <rPh sb="1" eb="2">
      <t>ガイ</t>
    </rPh>
    <phoneticPr fontId="2"/>
  </si>
  <si>
    <t>3歳児</t>
    <rPh sb="1" eb="3">
      <t>サイジ</t>
    </rPh>
    <phoneticPr fontId="2"/>
  </si>
  <si>
    <t>4歳児</t>
    <rPh sb="1" eb="2">
      <t>サイ</t>
    </rPh>
    <rPh sb="2" eb="3">
      <t>ジ</t>
    </rPh>
    <phoneticPr fontId="2"/>
  </si>
  <si>
    <t>5歳児</t>
    <rPh sb="1" eb="3">
      <t>サイジ</t>
    </rPh>
    <phoneticPr fontId="2"/>
  </si>
  <si>
    <t>　　　　　　　　　　年度
補助の種類</t>
    <rPh sb="10" eb="12">
      <t>ネンド</t>
    </rPh>
    <rPh sb="14" eb="16">
      <t>ホジョ</t>
    </rPh>
    <rPh sb="17" eb="19">
      <t>シュルイ</t>
    </rPh>
    <phoneticPr fontId="2"/>
  </si>
  <si>
    <t>対象人数</t>
    <rPh sb="0" eb="2">
      <t>タイショウ</t>
    </rPh>
    <rPh sb="2" eb="4">
      <t>ニンズウ</t>
    </rPh>
    <phoneticPr fontId="2"/>
  </si>
  <si>
    <t>金額</t>
    <rPh sb="0" eb="2">
      <t>キンガク</t>
    </rPh>
    <phoneticPr fontId="2"/>
  </si>
  <si>
    <t>入園料補助</t>
    <rPh sb="0" eb="3">
      <t>ニュウエンリョウ</t>
    </rPh>
    <rPh sb="3" eb="5">
      <t>ホジョ</t>
    </rPh>
    <phoneticPr fontId="2"/>
  </si>
  <si>
    <t>保育料補助</t>
    <rPh sb="0" eb="2">
      <t>ホイク</t>
    </rPh>
    <rPh sb="2" eb="3">
      <t>リョウ</t>
    </rPh>
    <rPh sb="3" eb="5">
      <t>ホジョ</t>
    </rPh>
    <phoneticPr fontId="2"/>
  </si>
  <si>
    <t>前期</t>
    <rPh sb="0" eb="2">
      <t>ゼンキ</t>
    </rPh>
    <phoneticPr fontId="2"/>
  </si>
  <si>
    <t>後期</t>
    <rPh sb="0" eb="2">
      <t>コウキ</t>
    </rPh>
    <phoneticPr fontId="2"/>
  </si>
  <si>
    <t>就園奨励費補助</t>
    <rPh sb="0" eb="2">
      <t>シュウエン</t>
    </rPh>
    <rPh sb="2" eb="4">
      <t>ショウレイ</t>
    </rPh>
    <rPh sb="4" eb="5">
      <t>ヒ</t>
    </rPh>
    <rPh sb="5" eb="7">
      <t>ホジョ</t>
    </rPh>
    <phoneticPr fontId="2"/>
  </si>
  <si>
    <t>区分　　　　　　　　　　　</t>
    <rPh sb="0" eb="2">
      <t>クブン</t>
    </rPh>
    <phoneticPr fontId="2"/>
  </si>
  <si>
    <t>幼稚園協会補助</t>
    <rPh sb="0" eb="3">
      <t>ヨウチエン</t>
    </rPh>
    <rPh sb="3" eb="5">
      <t>キョウカイ</t>
    </rPh>
    <rPh sb="5" eb="7">
      <t>ホジョ</t>
    </rPh>
    <phoneticPr fontId="2"/>
  </si>
  <si>
    <t>教職員研修事業</t>
    <rPh sb="0" eb="3">
      <t>キョウショクイン</t>
    </rPh>
    <rPh sb="3" eb="5">
      <t>ケンシュウ</t>
    </rPh>
    <rPh sb="5" eb="7">
      <t>ジギョウ</t>
    </rPh>
    <phoneticPr fontId="2"/>
  </si>
  <si>
    <t>施設・設備等充実事業</t>
    <rPh sb="0" eb="2">
      <t>シセツ</t>
    </rPh>
    <rPh sb="3" eb="5">
      <t>セツビ</t>
    </rPh>
    <rPh sb="5" eb="6">
      <t>トウ</t>
    </rPh>
    <rPh sb="6" eb="8">
      <t>ジュウジツ</t>
    </rPh>
    <rPh sb="8" eb="10">
      <t>ジギョウ</t>
    </rPh>
    <phoneticPr fontId="2"/>
  </si>
  <si>
    <t>心身障がい児保育事業</t>
    <rPh sb="0" eb="2">
      <t>シンシン</t>
    </rPh>
    <rPh sb="5" eb="6">
      <t>ジ</t>
    </rPh>
    <rPh sb="6" eb="8">
      <t>ホイク</t>
    </rPh>
    <rPh sb="8" eb="10">
      <t>ジギョウ</t>
    </rPh>
    <phoneticPr fontId="2"/>
  </si>
  <si>
    <t>安全管理事業</t>
    <rPh sb="0" eb="2">
      <t>アンゼン</t>
    </rPh>
    <rPh sb="2" eb="4">
      <t>カンリ</t>
    </rPh>
    <rPh sb="4" eb="6">
      <t>ジギョウ</t>
    </rPh>
    <phoneticPr fontId="2"/>
  </si>
  <si>
    <t>健康管理事業</t>
    <rPh sb="0" eb="2">
      <t>ケンコウ</t>
    </rPh>
    <rPh sb="2" eb="4">
      <t>カンリ</t>
    </rPh>
    <rPh sb="4" eb="6">
      <t>ジギョウ</t>
    </rPh>
    <phoneticPr fontId="2"/>
  </si>
  <si>
    <t>教育振興活動事業</t>
    <rPh sb="0" eb="2">
      <t>キョウイク</t>
    </rPh>
    <rPh sb="2" eb="4">
      <t>シンコウ</t>
    </rPh>
    <rPh sb="4" eb="6">
      <t>カツドウ</t>
    </rPh>
    <rPh sb="6" eb="8">
      <t>ジギョウ</t>
    </rPh>
    <phoneticPr fontId="2"/>
  </si>
  <si>
    <t>連絡調整事業</t>
    <rPh sb="0" eb="2">
      <t>レンラク</t>
    </rPh>
    <rPh sb="2" eb="4">
      <t>チョウセイ</t>
    </rPh>
    <rPh sb="4" eb="6">
      <t>ジギョウ</t>
    </rPh>
    <phoneticPr fontId="2"/>
  </si>
  <si>
    <t>区分　　　</t>
  </si>
  <si>
    <t>収容定員変更認可</t>
    <rPh sb="0" eb="2">
      <t>シュウヨウ</t>
    </rPh>
    <rPh sb="2" eb="4">
      <t>テイイン</t>
    </rPh>
    <rPh sb="4" eb="6">
      <t>ヘンコウ</t>
    </rPh>
    <rPh sb="6" eb="8">
      <t>ニンカ</t>
    </rPh>
    <phoneticPr fontId="2"/>
  </si>
  <si>
    <t>設置者変更認可</t>
    <rPh sb="0" eb="3">
      <t>セッチシャ</t>
    </rPh>
    <rPh sb="3" eb="5">
      <t>ヘンコウ</t>
    </rPh>
    <rPh sb="5" eb="7">
      <t>ニンカ</t>
    </rPh>
    <phoneticPr fontId="2"/>
  </si>
  <si>
    <t>学(園)則変更届受付</t>
    <rPh sb="0" eb="1">
      <t>ガク</t>
    </rPh>
    <rPh sb="2" eb="3">
      <t>エン</t>
    </rPh>
    <rPh sb="4" eb="5">
      <t>ソク</t>
    </rPh>
    <rPh sb="5" eb="7">
      <t>ヘンコウ</t>
    </rPh>
    <rPh sb="7" eb="8">
      <t>トドケ</t>
    </rPh>
    <rPh sb="8" eb="10">
      <t>ウケツケ</t>
    </rPh>
    <phoneticPr fontId="2"/>
  </si>
  <si>
    <t>校長・教職員採用解職届受付</t>
    <rPh sb="0" eb="2">
      <t>コウチョウ</t>
    </rPh>
    <rPh sb="3" eb="6">
      <t>キョウショクイン</t>
    </rPh>
    <rPh sb="6" eb="8">
      <t>サイヨウ</t>
    </rPh>
    <rPh sb="8" eb="10">
      <t>カイショク</t>
    </rPh>
    <rPh sb="10" eb="11">
      <t>トドケ</t>
    </rPh>
    <rPh sb="11" eb="13">
      <t>ウケツケ</t>
    </rPh>
    <phoneticPr fontId="2"/>
  </si>
  <si>
    <t>その他の届出・報告の受付</t>
    <rPh sb="2" eb="3">
      <t>タ</t>
    </rPh>
    <rPh sb="4" eb="6">
      <t>トドケデ</t>
    </rPh>
    <rPh sb="7" eb="9">
      <t>ホウコク</t>
    </rPh>
    <rPh sb="10" eb="12">
      <t>ウケツケ</t>
    </rPh>
    <phoneticPr fontId="2"/>
  </si>
  <si>
    <t>各種調査</t>
    <rPh sb="0" eb="2">
      <t>カクシュ</t>
    </rPh>
    <rPh sb="2" eb="4">
      <t>チョウサ</t>
    </rPh>
    <phoneticPr fontId="2"/>
  </si>
  <si>
    <t>％</t>
  </si>
  <si>
    <t>(5)　保育所等入所児童階層別人員（管外委託児を含む）</t>
    <rPh sb="4" eb="6">
      <t>ホイク</t>
    </rPh>
    <rPh sb="6" eb="7">
      <t>トコロ</t>
    </rPh>
    <rPh sb="7" eb="8">
      <t>トウ</t>
    </rPh>
    <rPh sb="8" eb="10">
      <t>ニュウショ</t>
    </rPh>
    <rPh sb="10" eb="12">
      <t>ジドウ</t>
    </rPh>
    <rPh sb="12" eb="14">
      <t>カイソウ</t>
    </rPh>
    <rPh sb="14" eb="15">
      <t>ベツ</t>
    </rPh>
    <rPh sb="15" eb="17">
      <t>ジンイン</t>
    </rPh>
    <rPh sb="18" eb="19">
      <t>カン</t>
    </rPh>
    <rPh sb="19" eb="20">
      <t>ガイ</t>
    </rPh>
    <rPh sb="20" eb="22">
      <t>イタク</t>
    </rPh>
    <rPh sb="22" eb="23">
      <t>ジ</t>
    </rPh>
    <rPh sb="24" eb="25">
      <t>フク</t>
    </rPh>
    <phoneticPr fontId="2"/>
  </si>
  <si>
    <t>(6)　保育所等入所児童の年齢別推移 (管外委託児を含む )</t>
    <rPh sb="4" eb="6">
      <t>ホイク</t>
    </rPh>
    <rPh sb="6" eb="7">
      <t>ショ</t>
    </rPh>
    <rPh sb="7" eb="8">
      <t>トウ</t>
    </rPh>
    <rPh sb="8" eb="10">
      <t>ニュウショ</t>
    </rPh>
    <rPh sb="10" eb="12">
      <t>ジドウ</t>
    </rPh>
    <rPh sb="13" eb="15">
      <t>ネンレイ</t>
    </rPh>
    <rPh sb="15" eb="16">
      <t>ベツ</t>
    </rPh>
    <rPh sb="16" eb="18">
      <t>スイイ</t>
    </rPh>
    <rPh sb="20" eb="21">
      <t>カン</t>
    </rPh>
    <rPh sb="21" eb="22">
      <t>ガイ</t>
    </rPh>
    <rPh sb="22" eb="24">
      <t>イタク</t>
    </rPh>
    <rPh sb="24" eb="25">
      <t>ジ</t>
    </rPh>
    <rPh sb="26" eb="27">
      <t>フク</t>
    </rPh>
    <phoneticPr fontId="2"/>
  </si>
  <si>
    <t>-</t>
    <phoneticPr fontId="2"/>
  </si>
  <si>
    <t>施設数</t>
    <rPh sb="0" eb="3">
      <t>シセツスウ</t>
    </rPh>
    <phoneticPr fontId="2"/>
  </si>
  <si>
    <t>定員増</t>
    <rPh sb="0" eb="3">
      <t>テイインゾウ</t>
    </rPh>
    <phoneticPr fontId="2"/>
  </si>
  <si>
    <t>地域型保育施設</t>
    <rPh sb="0" eb="3">
      <t>チイキガタ</t>
    </rPh>
    <rPh sb="3" eb="5">
      <t>ホイク</t>
    </rPh>
    <rPh sb="5" eb="7">
      <t>シセツ</t>
    </rPh>
    <phoneticPr fontId="2"/>
  </si>
  <si>
    <t xml:space="preserve">(2) ア　保育所定員の推移 </t>
    <rPh sb="6" eb="8">
      <t>ホイク</t>
    </rPh>
    <rPh sb="8" eb="9">
      <t>ショ</t>
    </rPh>
    <rPh sb="9" eb="11">
      <t>テイイン</t>
    </rPh>
    <rPh sb="12" eb="14">
      <t>スイイ</t>
    </rPh>
    <phoneticPr fontId="2"/>
  </si>
  <si>
    <t xml:space="preserve">(2) イ　地域型保育施設定員の推移 </t>
    <rPh sb="6" eb="9">
      <t>チイキガタ</t>
    </rPh>
    <rPh sb="9" eb="11">
      <t>ホイク</t>
    </rPh>
    <rPh sb="11" eb="13">
      <t>シセツ</t>
    </rPh>
    <rPh sb="13" eb="15">
      <t>テイイン</t>
    </rPh>
    <rPh sb="16" eb="18">
      <t>スイイ</t>
    </rPh>
    <phoneticPr fontId="2"/>
  </si>
  <si>
    <t>(１)　児童人口</t>
    <rPh sb="4" eb="6">
      <t>ジドウ</t>
    </rPh>
    <rPh sb="6" eb="8">
      <t>ジンコウ</t>
    </rPh>
    <phoneticPr fontId="2"/>
  </si>
  <si>
    <t xml:space="preserve">(２)　保育所及び地域型保育施設定員の推移 </t>
    <rPh sb="4" eb="6">
      <t>ホイク</t>
    </rPh>
    <rPh sb="6" eb="7">
      <t>ショ</t>
    </rPh>
    <rPh sb="7" eb="8">
      <t>オヨ</t>
    </rPh>
    <rPh sb="9" eb="11">
      <t>チイキ</t>
    </rPh>
    <rPh sb="19" eb="21">
      <t>スイイ</t>
    </rPh>
    <phoneticPr fontId="2"/>
  </si>
  <si>
    <t xml:space="preserve">(３)　保育運営経費（児童一人当り1か月の経費） </t>
    <rPh sb="4" eb="6">
      <t>ホイク</t>
    </rPh>
    <rPh sb="6" eb="8">
      <t>ウンエイ</t>
    </rPh>
    <rPh sb="8" eb="10">
      <t>ケイヒ</t>
    </rPh>
    <rPh sb="11" eb="13">
      <t>ジドウ</t>
    </rPh>
    <rPh sb="13" eb="15">
      <t>ヒトリ</t>
    </rPh>
    <rPh sb="15" eb="16">
      <t>アタ</t>
    </rPh>
    <rPh sb="19" eb="20">
      <t>ゲツ</t>
    </rPh>
    <rPh sb="21" eb="23">
      <t>ケイヒ</t>
    </rPh>
    <phoneticPr fontId="2"/>
  </si>
  <si>
    <t>(４)　保育所入所申込み･入所児童･待機児童数の</t>
    <rPh sb="4" eb="6">
      <t>ホイク</t>
    </rPh>
    <rPh sb="6" eb="7">
      <t>ショ</t>
    </rPh>
    <rPh sb="7" eb="9">
      <t>ニュウショ</t>
    </rPh>
    <rPh sb="9" eb="11">
      <t>モウシコ</t>
    </rPh>
    <rPh sb="13" eb="15">
      <t>ニュウショ</t>
    </rPh>
    <rPh sb="15" eb="17">
      <t>ジドウ</t>
    </rPh>
    <rPh sb="18" eb="20">
      <t>タイキ</t>
    </rPh>
    <rPh sb="20" eb="22">
      <t>ジドウ</t>
    </rPh>
    <rPh sb="22" eb="23">
      <t>スウ</t>
    </rPh>
    <phoneticPr fontId="2"/>
  </si>
  <si>
    <t>(５)　保育所等入所児童階層別人員</t>
    <rPh sb="4" eb="6">
      <t>ホイク</t>
    </rPh>
    <rPh sb="6" eb="7">
      <t>トコロ</t>
    </rPh>
    <rPh sb="7" eb="8">
      <t>トウ</t>
    </rPh>
    <rPh sb="8" eb="10">
      <t>ニュウショ</t>
    </rPh>
    <rPh sb="10" eb="12">
      <t>ジドウ</t>
    </rPh>
    <rPh sb="12" eb="14">
      <t>カイソウ</t>
    </rPh>
    <rPh sb="14" eb="15">
      <t>ベツ</t>
    </rPh>
    <rPh sb="15" eb="17">
      <t>ジンイン</t>
    </rPh>
    <phoneticPr fontId="2"/>
  </si>
  <si>
    <t>(６)　保育所等入所児童の年齢別推移</t>
    <rPh sb="4" eb="6">
      <t>ホイク</t>
    </rPh>
    <rPh sb="6" eb="7">
      <t>ショ</t>
    </rPh>
    <rPh sb="7" eb="8">
      <t>トウ</t>
    </rPh>
    <rPh sb="8" eb="10">
      <t>ニュウショ</t>
    </rPh>
    <rPh sb="10" eb="12">
      <t>ジドウ</t>
    </rPh>
    <rPh sb="13" eb="15">
      <t>ネンレイ</t>
    </rPh>
    <rPh sb="15" eb="16">
      <t>ベツ</t>
    </rPh>
    <rPh sb="16" eb="18">
      <t>スイイ</t>
    </rPh>
    <phoneticPr fontId="2"/>
  </si>
  <si>
    <t>4月1日現在 子ども育成課 （単位:人）</t>
    <rPh sb="15" eb="17">
      <t>タンイ</t>
    </rPh>
    <rPh sb="18" eb="19">
      <t>ヒト</t>
    </rPh>
    <phoneticPr fontId="2"/>
  </si>
  <si>
    <t>4月1日現在 子ども育成課 （単位:所、人）</t>
    <phoneticPr fontId="2"/>
  </si>
  <si>
    <t>子ども育成課 （単位:円） 注:年度当初予算額／延べ在籍児童数</t>
    <rPh sb="0" eb="1">
      <t>コ</t>
    </rPh>
    <rPh sb="3" eb="5">
      <t>イクセイ</t>
    </rPh>
    <rPh sb="5" eb="6">
      <t>カ</t>
    </rPh>
    <phoneticPr fontId="2"/>
  </si>
  <si>
    <t>　子ども育成課 (単位：園、校）</t>
    <rPh sb="1" eb="2">
      <t>コ</t>
    </rPh>
    <rPh sb="4" eb="6">
      <t>イクセイ</t>
    </rPh>
    <rPh sb="6" eb="7">
      <t>カ</t>
    </rPh>
    <rPh sb="9" eb="11">
      <t>タンイ</t>
    </rPh>
    <rPh sb="12" eb="13">
      <t>エン</t>
    </rPh>
    <rPh sb="14" eb="15">
      <t>コウ</t>
    </rPh>
    <phoneticPr fontId="2"/>
  </si>
  <si>
    <t>5月1日現在 子ども育成課 （単位：円）</t>
    <rPh sb="7" eb="8">
      <t>コ</t>
    </rPh>
    <rPh sb="10" eb="12">
      <t>イクセイ</t>
    </rPh>
    <rPh sb="12" eb="13">
      <t>カ</t>
    </rPh>
    <rPh sb="15" eb="17">
      <t>タンイ</t>
    </rPh>
    <rPh sb="18" eb="19">
      <t>エン</t>
    </rPh>
    <phoneticPr fontId="2"/>
  </si>
  <si>
    <t>子ども育成課 （単位：人、円）</t>
    <rPh sb="8" eb="10">
      <t>タンイ</t>
    </rPh>
    <rPh sb="11" eb="12">
      <t>ニン</t>
    </rPh>
    <rPh sb="13" eb="14">
      <t>エン</t>
    </rPh>
    <phoneticPr fontId="2"/>
  </si>
  <si>
    <t>※3歳児には満3歳児を含む。</t>
    <rPh sb="2" eb="4">
      <t>サイジ</t>
    </rPh>
    <rPh sb="6" eb="7">
      <t>マン</t>
    </rPh>
    <rPh sb="8" eb="10">
      <t>サイジ</t>
    </rPh>
    <rPh sb="11" eb="12">
      <t>フク</t>
    </rPh>
    <phoneticPr fontId="2"/>
  </si>
  <si>
    <t>子ども育成課 （単位：円）</t>
    <rPh sb="0" eb="1">
      <t>コ</t>
    </rPh>
    <rPh sb="3" eb="5">
      <t>イクセイ</t>
    </rPh>
    <rPh sb="5" eb="6">
      <t>カ</t>
    </rPh>
    <rPh sb="8" eb="10">
      <t>タンイ</t>
    </rPh>
    <rPh sb="11" eb="12">
      <t>エン</t>
    </rPh>
    <phoneticPr fontId="2"/>
  </si>
  <si>
    <t>子ども育成課 （単位：件）</t>
    <rPh sb="0" eb="1">
      <t>コ</t>
    </rPh>
    <rPh sb="3" eb="5">
      <t>イクセイ</t>
    </rPh>
    <rPh sb="5" eb="6">
      <t>カ</t>
    </rPh>
    <rPh sb="8" eb="10">
      <t>タンイ</t>
    </rPh>
    <rPh sb="11" eb="12">
      <t>ケン</t>
    </rPh>
    <phoneticPr fontId="2"/>
  </si>
  <si>
    <t>年別</t>
    <rPh sb="0" eb="1">
      <t>トシ</t>
    </rPh>
    <rPh sb="1" eb="2">
      <t>ベツ</t>
    </rPh>
    <phoneticPr fontId="2"/>
  </si>
  <si>
    <t>年度</t>
    <rPh sb="0" eb="1">
      <t>トシ</t>
    </rPh>
    <rPh sb="1" eb="2">
      <t>タビ</t>
    </rPh>
    <phoneticPr fontId="2"/>
  </si>
  <si>
    <t>平均</t>
    <rPh sb="0" eb="1">
      <t>ヒラ</t>
    </rPh>
    <rPh sb="1" eb="2">
      <t>ヒトシ</t>
    </rPh>
    <phoneticPr fontId="2"/>
  </si>
  <si>
    <t>入所</t>
    <rPh sb="0" eb="1">
      <t>イ</t>
    </rPh>
    <rPh sb="1" eb="2">
      <t>トコロ</t>
    </rPh>
    <phoneticPr fontId="2"/>
  </si>
  <si>
    <t>年齢別入所児童数</t>
    <rPh sb="0" eb="1">
      <t>トシ</t>
    </rPh>
    <rPh sb="1" eb="2">
      <t>ヨワイ</t>
    </rPh>
    <rPh sb="2" eb="3">
      <t>ベツ</t>
    </rPh>
    <rPh sb="3" eb="4">
      <t>イ</t>
    </rPh>
    <rPh sb="4" eb="5">
      <t>トコロ</t>
    </rPh>
    <rPh sb="5" eb="6">
      <t>コ</t>
    </rPh>
    <rPh sb="6" eb="7">
      <t>ワラベ</t>
    </rPh>
    <rPh sb="7" eb="8">
      <t>スウ</t>
    </rPh>
    <phoneticPr fontId="2"/>
  </si>
  <si>
    <t>令和２</t>
    <rPh sb="0" eb="1">
      <t>レイ</t>
    </rPh>
    <rPh sb="1" eb="2">
      <t>ワ</t>
    </rPh>
    <phoneticPr fontId="2"/>
  </si>
  <si>
    <t>令和元</t>
    <rPh sb="0" eb="1">
      <t>レイ</t>
    </rPh>
    <rPh sb="1" eb="2">
      <t>ワ</t>
    </rPh>
    <rPh sb="2" eb="3">
      <t>ゲン</t>
    </rPh>
    <phoneticPr fontId="2"/>
  </si>
  <si>
    <t>令和２</t>
    <rPh sb="0" eb="2">
      <t>レイワ</t>
    </rPh>
    <phoneticPr fontId="2"/>
  </si>
  <si>
    <t>地域型延べ在籍児童数（人）</t>
    <rPh sb="0" eb="3">
      <t>チイキガタ</t>
    </rPh>
    <rPh sb="3" eb="4">
      <t>ノ</t>
    </rPh>
    <rPh sb="5" eb="7">
      <t>ザイセキ</t>
    </rPh>
    <rPh sb="7" eb="9">
      <t>ジドウ</t>
    </rPh>
    <rPh sb="9" eb="10">
      <t>カズ</t>
    </rPh>
    <rPh sb="11" eb="12">
      <t>ヒト</t>
    </rPh>
    <phoneticPr fontId="2"/>
  </si>
  <si>
    <t>施設等利用費</t>
    <rPh sb="0" eb="2">
      <t>シセツ</t>
    </rPh>
    <rPh sb="2" eb="3">
      <t>トウ</t>
    </rPh>
    <rPh sb="3" eb="5">
      <t>リヨウ</t>
    </rPh>
    <rPh sb="5" eb="6">
      <t>ヒ</t>
    </rPh>
    <phoneticPr fontId="2"/>
  </si>
  <si>
    <t>－</t>
    <phoneticPr fontId="2"/>
  </si>
  <si>
    <t>令和３</t>
    <rPh sb="0" eb="1">
      <t>レイ</t>
    </rPh>
    <rPh sb="1" eb="2">
      <t>ワ</t>
    </rPh>
    <phoneticPr fontId="2"/>
  </si>
  <si>
    <t>令和３</t>
    <rPh sb="0" eb="2">
      <t>レイワ</t>
    </rPh>
    <phoneticPr fontId="2"/>
  </si>
  <si>
    <t>※認定こども園の１号認定枠児を含み、２号認定枠児を除く。</t>
    <rPh sb="1" eb="3">
      <t>ニンテイ</t>
    </rPh>
    <rPh sb="6" eb="7">
      <t>エン</t>
    </rPh>
    <rPh sb="9" eb="10">
      <t>ゴウ</t>
    </rPh>
    <rPh sb="10" eb="12">
      <t>ニンテイ</t>
    </rPh>
    <rPh sb="12" eb="13">
      <t>ワク</t>
    </rPh>
    <rPh sb="13" eb="14">
      <t>ジ</t>
    </rPh>
    <rPh sb="15" eb="16">
      <t>フク</t>
    </rPh>
    <rPh sb="19" eb="20">
      <t>ゴウ</t>
    </rPh>
    <rPh sb="20" eb="22">
      <t>ニンテイ</t>
    </rPh>
    <rPh sb="22" eb="23">
      <t>ワク</t>
    </rPh>
    <rPh sb="23" eb="24">
      <t>ジ</t>
    </rPh>
    <rPh sb="25" eb="26">
      <t>ノゾ</t>
    </rPh>
    <phoneticPr fontId="2"/>
  </si>
  <si>
    <t>(7)　病児保育利用状況</t>
    <rPh sb="4" eb="6">
      <t>ビョウジ</t>
    </rPh>
    <rPh sb="6" eb="8">
      <t>ホイク</t>
    </rPh>
    <rPh sb="8" eb="10">
      <t>リヨウ</t>
    </rPh>
    <rPh sb="10" eb="12">
      <t>ジョウキョウ</t>
    </rPh>
    <phoneticPr fontId="2"/>
  </si>
  <si>
    <t>施設名</t>
    <rPh sb="0" eb="2">
      <t>シセツ</t>
    </rPh>
    <rPh sb="2" eb="3">
      <t>メイ</t>
    </rPh>
    <phoneticPr fontId="2"/>
  </si>
  <si>
    <t>あきやまルーム</t>
    <phoneticPr fontId="2"/>
  </si>
  <si>
    <t>ポピンズルーム杏林</t>
    <rPh sb="7" eb="9">
      <t>キョウリン</t>
    </rPh>
    <phoneticPr fontId="2"/>
  </si>
  <si>
    <t>利用者数</t>
    <rPh sb="0" eb="3">
      <t>リヨウシャ</t>
    </rPh>
    <rPh sb="3" eb="4">
      <t>スウ</t>
    </rPh>
    <phoneticPr fontId="2"/>
  </si>
  <si>
    <t>合計</t>
    <rPh sb="0" eb="2">
      <t>ゴウケイ</t>
    </rPh>
    <phoneticPr fontId="2"/>
  </si>
  <si>
    <t>(単位:人)</t>
    <rPh sb="1" eb="3">
      <t>タンイ</t>
    </rPh>
    <rPh sb="4" eb="5">
      <t>ニン</t>
    </rPh>
    <phoneticPr fontId="2"/>
  </si>
  <si>
    <t>(8)　私立学校設置状況</t>
    <rPh sb="4" eb="6">
      <t>シリツ</t>
    </rPh>
    <rPh sb="6" eb="8">
      <t>ガッコウ</t>
    </rPh>
    <rPh sb="8" eb="10">
      <t>セッチ</t>
    </rPh>
    <rPh sb="10" eb="12">
      <t>ジョウキョウ</t>
    </rPh>
    <phoneticPr fontId="2"/>
  </si>
  <si>
    <t>(9)　私立幼稚園就園状況</t>
    <rPh sb="4" eb="6">
      <t>シリツ</t>
    </rPh>
    <rPh sb="6" eb="9">
      <t>ヨウチエン</t>
    </rPh>
    <rPh sb="9" eb="11">
      <t>シュウエン</t>
    </rPh>
    <rPh sb="11" eb="13">
      <t>ジョウキョウ</t>
    </rPh>
    <phoneticPr fontId="2"/>
  </si>
  <si>
    <t xml:space="preserve">(10)　私立幼稚園関係助成状況　  </t>
    <rPh sb="5" eb="7">
      <t>ワタクシリツ</t>
    </rPh>
    <rPh sb="7" eb="10">
      <t>ヨウチエン</t>
    </rPh>
    <rPh sb="10" eb="12">
      <t>カンケイ</t>
    </rPh>
    <rPh sb="12" eb="14">
      <t>ジョセイ</t>
    </rPh>
    <rPh sb="14" eb="16">
      <t>ジョウキョウ</t>
    </rPh>
    <phoneticPr fontId="2"/>
  </si>
  <si>
    <t>(11)　私立幼稚園協会助成状況</t>
    <rPh sb="5" eb="7">
      <t>ワタクシリツ</t>
    </rPh>
    <rPh sb="7" eb="10">
      <t>ヨウチエン</t>
    </rPh>
    <rPh sb="10" eb="12">
      <t>キョウカイ</t>
    </rPh>
    <rPh sb="12" eb="14">
      <t>ジョセイ</t>
    </rPh>
    <rPh sb="14" eb="16">
      <t>ジョウキョウ</t>
    </rPh>
    <phoneticPr fontId="2"/>
  </si>
  <si>
    <t>(12)　私立学校関係事務処理状況</t>
    <rPh sb="5" eb="7">
      <t>ワタクシリツ</t>
    </rPh>
    <rPh sb="7" eb="9">
      <t>ガッコウ</t>
    </rPh>
    <rPh sb="9" eb="11">
      <t>カンケイ</t>
    </rPh>
    <rPh sb="11" eb="13">
      <t>ジム</t>
    </rPh>
    <rPh sb="13" eb="15">
      <t>ショリ</t>
    </rPh>
    <rPh sb="15" eb="17">
      <t>ジョウキョウ</t>
    </rPh>
    <phoneticPr fontId="2"/>
  </si>
  <si>
    <t>(７)　病児保育利用状況</t>
    <rPh sb="4" eb="6">
      <t>ビョウジ</t>
    </rPh>
    <rPh sb="6" eb="8">
      <t>ホイク</t>
    </rPh>
    <rPh sb="8" eb="10">
      <t>リヨウ</t>
    </rPh>
    <rPh sb="10" eb="12">
      <t>ジョウキョウ</t>
    </rPh>
    <phoneticPr fontId="2"/>
  </si>
  <si>
    <t>(８)　私立学校設置状況</t>
    <rPh sb="4" eb="6">
      <t>シリツ</t>
    </rPh>
    <rPh sb="6" eb="8">
      <t>ガッコウ</t>
    </rPh>
    <rPh sb="8" eb="10">
      <t>セッチ</t>
    </rPh>
    <rPh sb="10" eb="12">
      <t>ジョウキョウ</t>
    </rPh>
    <phoneticPr fontId="2"/>
  </si>
  <si>
    <t>(９)　私立幼稚園就園状況</t>
    <rPh sb="4" eb="6">
      <t>シリツ</t>
    </rPh>
    <rPh sb="6" eb="9">
      <t>ヨウチエン</t>
    </rPh>
    <rPh sb="9" eb="10">
      <t>シュウ</t>
    </rPh>
    <rPh sb="10" eb="11">
      <t>エン</t>
    </rPh>
    <rPh sb="11" eb="13">
      <t>ジョウキョウ</t>
    </rPh>
    <phoneticPr fontId="2"/>
  </si>
  <si>
    <t>(10)　私立幼稚園関係助成状況</t>
    <rPh sb="5" eb="7">
      <t>シリツ</t>
    </rPh>
    <rPh sb="7" eb="10">
      <t>ヨウチエン</t>
    </rPh>
    <rPh sb="10" eb="12">
      <t>カンケイ</t>
    </rPh>
    <rPh sb="12" eb="14">
      <t>ジョセイ</t>
    </rPh>
    <rPh sb="14" eb="16">
      <t>ジョウキョウ</t>
    </rPh>
    <phoneticPr fontId="2"/>
  </si>
  <si>
    <t>(11)　私立幼稚園協会助成状況</t>
    <rPh sb="5" eb="7">
      <t>シリツ</t>
    </rPh>
    <rPh sb="7" eb="10">
      <t>ヨウチエン</t>
    </rPh>
    <rPh sb="10" eb="12">
      <t>キョウカイ</t>
    </rPh>
    <rPh sb="12" eb="14">
      <t>ジョセイ</t>
    </rPh>
    <rPh sb="14" eb="16">
      <t>ジョウキョウ</t>
    </rPh>
    <phoneticPr fontId="2"/>
  </si>
  <si>
    <t>(12)　私立学校関係事務処理状況</t>
    <rPh sb="5" eb="7">
      <t>シリツ</t>
    </rPh>
    <rPh sb="7" eb="9">
      <t>ガッコウ</t>
    </rPh>
    <rPh sb="9" eb="11">
      <t>カンケイ</t>
    </rPh>
    <rPh sb="11" eb="13">
      <t>ジム</t>
    </rPh>
    <rPh sb="13" eb="15">
      <t>ショリ</t>
    </rPh>
    <rPh sb="15" eb="17">
      <t>ジョウキョウ</t>
    </rPh>
    <phoneticPr fontId="2"/>
  </si>
  <si>
    <t xml:space="preserve">  E9  </t>
    <phoneticPr fontId="2"/>
  </si>
  <si>
    <t>E10</t>
    <phoneticPr fontId="2"/>
  </si>
  <si>
    <t>E8</t>
    <phoneticPr fontId="2"/>
  </si>
  <si>
    <t>E7</t>
    <phoneticPr fontId="2"/>
  </si>
  <si>
    <t>E12</t>
    <phoneticPr fontId="2"/>
  </si>
  <si>
    <t>E13</t>
    <phoneticPr fontId="2"/>
  </si>
  <si>
    <t>E14</t>
  </si>
  <si>
    <t>E15</t>
  </si>
  <si>
    <t>国1</t>
    <rPh sb="0" eb="1">
      <t>クニ</t>
    </rPh>
    <phoneticPr fontId="2"/>
  </si>
  <si>
    <t>市A</t>
    <rPh sb="0" eb="1">
      <t>シ</t>
    </rPh>
    <phoneticPr fontId="2"/>
  </si>
  <si>
    <t>階層</t>
    <phoneticPr fontId="2"/>
  </si>
  <si>
    <t>初日児童数</t>
    <phoneticPr fontId="2"/>
  </si>
  <si>
    <t>E6</t>
    <phoneticPr fontId="2"/>
  </si>
  <si>
    <t>E5</t>
    <phoneticPr fontId="2"/>
  </si>
  <si>
    <t>E4</t>
    <phoneticPr fontId="2"/>
  </si>
  <si>
    <t>E3</t>
    <phoneticPr fontId="2"/>
  </si>
  <si>
    <t>E2</t>
    <phoneticPr fontId="2"/>
  </si>
  <si>
    <t>E1</t>
    <phoneticPr fontId="2"/>
  </si>
  <si>
    <t>D11</t>
    <phoneticPr fontId="2"/>
  </si>
  <si>
    <t>D10</t>
    <phoneticPr fontId="2"/>
  </si>
  <si>
    <t>D9</t>
    <phoneticPr fontId="2"/>
  </si>
  <si>
    <t>D8</t>
    <phoneticPr fontId="2"/>
  </si>
  <si>
    <t>D7</t>
    <phoneticPr fontId="2"/>
  </si>
  <si>
    <t>D6</t>
    <phoneticPr fontId="2"/>
  </si>
  <si>
    <t>D5</t>
    <phoneticPr fontId="2"/>
  </si>
  <si>
    <t>D4</t>
    <phoneticPr fontId="2"/>
  </si>
  <si>
    <t>D3</t>
    <phoneticPr fontId="2"/>
  </si>
  <si>
    <t>D2</t>
    <phoneticPr fontId="2"/>
  </si>
  <si>
    <t>D1</t>
    <phoneticPr fontId="2"/>
  </si>
  <si>
    <t>令和元</t>
    <rPh sb="0" eb="2">
      <t>レイワ</t>
    </rPh>
    <rPh sb="2" eb="3">
      <t>ガン</t>
    </rPh>
    <phoneticPr fontId="2"/>
  </si>
  <si>
    <t>令和４</t>
    <rPh sb="0" eb="1">
      <t>レイ</t>
    </rPh>
    <rPh sb="1" eb="2">
      <t>ワ</t>
    </rPh>
    <phoneticPr fontId="2"/>
  </si>
  <si>
    <t>令和４</t>
    <rPh sb="0" eb="2">
      <t>レイワ</t>
    </rPh>
    <phoneticPr fontId="2"/>
  </si>
  <si>
    <t>(1)　児童人口</t>
    <rPh sb="4" eb="6">
      <t>ジドウ</t>
    </rPh>
    <rPh sb="6" eb="8">
      <t>ジンコウ</t>
    </rPh>
    <phoneticPr fontId="2"/>
  </si>
  <si>
    <t>令和５</t>
    <rPh sb="0" eb="1">
      <t>レイ</t>
    </rPh>
    <rPh sb="1" eb="2">
      <t>ワ</t>
    </rPh>
    <phoneticPr fontId="2"/>
  </si>
  <si>
    <t>令和５</t>
    <rPh sb="0" eb="2">
      <t>レイワ</t>
    </rPh>
    <phoneticPr fontId="2"/>
  </si>
  <si>
    <t>％</t>
    <phoneticPr fontId="2"/>
  </si>
  <si>
    <t>※住民基本台帳からみた三鷹市の人口年齢別人口報告書より作成</t>
    <rPh sb="27" eb="29">
      <t>サクセイ</t>
    </rPh>
    <phoneticPr fontId="2"/>
  </si>
  <si>
    <t>※就園奨励費補助は令和元年度前期で終了</t>
    <rPh sb="1" eb="3">
      <t>シュウエン</t>
    </rPh>
    <rPh sb="3" eb="5">
      <t>ショウレイ</t>
    </rPh>
    <rPh sb="5" eb="6">
      <t>ヒ</t>
    </rPh>
    <rPh sb="6" eb="8">
      <t>ホジョ</t>
    </rPh>
    <rPh sb="9" eb="10">
      <t>レイ</t>
    </rPh>
    <rPh sb="10" eb="11">
      <t>ワ</t>
    </rPh>
    <rPh sb="11" eb="13">
      <t>ガンネン</t>
    </rPh>
    <rPh sb="13" eb="14">
      <t>ド</t>
    </rPh>
    <rPh sb="14" eb="16">
      <t>ゼンキ</t>
    </rPh>
    <rPh sb="17" eb="19">
      <t>シュウリョウ</t>
    </rPh>
    <phoneticPr fontId="2"/>
  </si>
  <si>
    <t>※施設等利用費は令和元年度後期から開始</t>
    <rPh sb="1" eb="3">
      <t>シセツ</t>
    </rPh>
    <rPh sb="3" eb="4">
      <t>トウ</t>
    </rPh>
    <rPh sb="4" eb="6">
      <t>リヨウ</t>
    </rPh>
    <rPh sb="6" eb="7">
      <t>ヒ</t>
    </rPh>
    <rPh sb="8" eb="9">
      <t>レイ</t>
    </rPh>
    <rPh sb="9" eb="10">
      <t>ワ</t>
    </rPh>
    <rPh sb="10" eb="12">
      <t>ガンネン</t>
    </rPh>
    <rPh sb="12" eb="13">
      <t>ド</t>
    </rPh>
    <rPh sb="13" eb="15">
      <t>コウキ</t>
    </rPh>
    <rPh sb="17" eb="19">
      <t>カイシ</t>
    </rPh>
    <phoneticPr fontId="2"/>
  </si>
  <si>
    <t>令和６</t>
    <rPh sb="0" eb="1">
      <t>レイ</t>
    </rPh>
    <rPh sb="1" eb="2">
      <t>ワ</t>
    </rPh>
    <phoneticPr fontId="2"/>
  </si>
  <si>
    <t>令和６</t>
    <rPh sb="0" eb="2">
      <t>レイワ</t>
    </rPh>
    <phoneticPr fontId="2"/>
  </si>
  <si>
    <t>3歳以上</t>
    <rPh sb="2" eb="4">
      <t>イジョウ</t>
    </rPh>
    <phoneticPr fontId="2"/>
  </si>
  <si>
    <t>３ 子ども育成課</t>
    <rPh sb="2" eb="3">
      <t>コ</t>
    </rPh>
    <rPh sb="5" eb="7">
      <t>イクセイ</t>
    </rPh>
    <rPh sb="7" eb="8">
      <t>カ</t>
    </rPh>
    <phoneticPr fontId="2"/>
  </si>
  <si>
    <t>３　子ども育成課</t>
    <rPh sb="2" eb="3">
      <t>コ</t>
    </rPh>
    <rPh sb="5" eb="7">
      <t>イクセイ</t>
    </rPh>
    <rPh sb="7" eb="8">
      <t>カ</t>
    </rPh>
    <phoneticPr fontId="2"/>
  </si>
  <si>
    <t>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</si>
</sst>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_);[Red]\(#,##0\)"/>
    <numFmt numFmtId="178" formatCode="#,##0_ ;[Red]\-#,##0\ "/>
    <numFmt numFmtId="179" formatCode="#,##0&quot; &quot;;[Red]\-#,##0&quot; &quot;"/>
    <numFmt numFmtId="180" formatCode="#,##0&quot;  &quot;"/>
    <numFmt numFmtId="181" formatCode="#,##0.0;[Red]\-#,##0.0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211">
    <xf numFmtId="0" fontId="0" fillId="0" borderId="0" xfId="0"/>
    <xf numFmtId="0" fontId="3" fillId="0" borderId="0" xfId="0" applyFont="1"/>
    <xf numFmtId="176" fontId="3" fillId="0" borderId="0" xfId="0" applyNumberFormat="1" applyFont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10" xfId="33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176" fontId="3" fillId="0" borderId="12" xfId="0" applyNumberFormat="1" applyFont="1" applyBorder="1" applyAlignment="1">
      <alignment horizontal="center" vertical="center"/>
    </xf>
    <xf numFmtId="38" fontId="3" fillId="0" borderId="0" xfId="33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6" fontId="3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 shrinkToFit="1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center" wrapText="1"/>
    </xf>
    <xf numFmtId="179" fontId="3" fillId="0" borderId="16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/>
    </xf>
    <xf numFmtId="176" fontId="3" fillId="24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49" fontId="3" fillId="24" borderId="11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38" fontId="3" fillId="24" borderId="10" xfId="33" applyFont="1" applyFill="1" applyBorder="1" applyAlignment="1">
      <alignment horizontal="center" vertical="center"/>
    </xf>
    <xf numFmtId="181" fontId="3" fillId="24" borderId="17" xfId="33" applyNumberFormat="1" applyFont="1" applyFill="1" applyBorder="1" applyAlignment="1">
      <alignment horizontal="center" vertical="center"/>
    </xf>
    <xf numFmtId="0" fontId="3" fillId="2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24" borderId="10" xfId="0" applyNumberFormat="1" applyFont="1" applyFill="1" applyBorder="1" applyAlignment="1">
      <alignment horizontal="center" vertical="center"/>
    </xf>
    <xf numFmtId="38" fontId="3" fillId="24" borderId="17" xfId="33" applyFont="1" applyFill="1" applyBorder="1" applyAlignment="1">
      <alignment horizontal="center" vertical="center"/>
    </xf>
    <xf numFmtId="38" fontId="3" fillId="24" borderId="20" xfId="33" applyFont="1" applyFill="1" applyBorder="1" applyAlignment="1">
      <alignment horizontal="center" vertical="center"/>
    </xf>
    <xf numFmtId="38" fontId="3" fillId="0" borderId="20" xfId="33" applyFont="1" applyFill="1" applyBorder="1" applyAlignment="1">
      <alignment horizontal="right" vertical="center"/>
    </xf>
    <xf numFmtId="176" fontId="3" fillId="0" borderId="10" xfId="0" quotePrefix="1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shrinkToFit="1"/>
    </xf>
    <xf numFmtId="0" fontId="23" fillId="0" borderId="19" xfId="0" applyFont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/>
    </xf>
    <xf numFmtId="179" fontId="3" fillId="24" borderId="10" xfId="0" applyNumberFormat="1" applyFont="1" applyFill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 vertical="center"/>
    </xf>
    <xf numFmtId="38" fontId="3" fillId="0" borderId="11" xfId="33" applyFont="1" applyFill="1" applyBorder="1" applyAlignment="1">
      <alignment horizontal="center" vertical="center"/>
    </xf>
    <xf numFmtId="38" fontId="3" fillId="0" borderId="16" xfId="33" applyFont="1" applyFill="1" applyBorder="1" applyAlignment="1">
      <alignment horizontal="center" vertical="center"/>
    </xf>
    <xf numFmtId="3" fontId="3" fillId="0" borderId="24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38" fontId="3" fillId="24" borderId="10" xfId="33" applyFont="1" applyFill="1" applyBorder="1" applyAlignment="1">
      <alignment horizontal="center" vertical="center" shrinkToFit="1"/>
    </xf>
    <xf numFmtId="38" fontId="3" fillId="24" borderId="21" xfId="33" applyFont="1" applyFill="1" applyBorder="1" applyAlignment="1">
      <alignment horizontal="center" vertical="center" shrinkToFit="1"/>
    </xf>
    <xf numFmtId="38" fontId="3" fillId="24" borderId="19" xfId="33" applyFont="1" applyFill="1" applyBorder="1" applyAlignment="1">
      <alignment vertical="center" shrinkToFit="1"/>
    </xf>
    <xf numFmtId="0" fontId="3" fillId="0" borderId="16" xfId="0" applyFont="1" applyBorder="1"/>
    <xf numFmtId="38" fontId="3" fillId="0" borderId="17" xfId="33" applyFont="1" applyFill="1" applyBorder="1" applyAlignment="1">
      <alignment horizontal="center" vertical="center" shrinkToFit="1"/>
    </xf>
    <xf numFmtId="38" fontId="3" fillId="24" borderId="17" xfId="33" applyFont="1" applyFill="1" applyBorder="1" applyAlignment="1">
      <alignment horizontal="center" vertical="center" shrinkToFit="1"/>
    </xf>
    <xf numFmtId="38" fontId="3" fillId="24" borderId="17" xfId="33" applyFont="1" applyFill="1" applyBorder="1" applyAlignment="1">
      <alignment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38" fontId="3" fillId="24" borderId="0" xfId="33" applyFont="1" applyFill="1" applyBorder="1" applyAlignment="1">
      <alignment horizontal="center" vertical="center" shrinkToFit="1"/>
    </xf>
    <xf numFmtId="0" fontId="26" fillId="0" borderId="0" xfId="0" applyFont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7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180" fontId="3" fillId="0" borderId="0" xfId="0" applyNumberFormat="1" applyFont="1" applyAlignment="1">
      <alignment vertical="center"/>
    </xf>
    <xf numFmtId="3" fontId="3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3" fontId="3" fillId="0" borderId="10" xfId="0" applyNumberFormat="1" applyFont="1" applyBorder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 shrinkToFit="1"/>
    </xf>
    <xf numFmtId="3" fontId="3" fillId="0" borderId="0" xfId="0" applyNumberFormat="1" applyFont="1" applyAlignment="1">
      <alignment horizontal="right" vertical="center" shrinkToFit="1"/>
    </xf>
    <xf numFmtId="178" fontId="3" fillId="0" borderId="0" xfId="33" applyNumberFormat="1" applyFont="1" applyFill="1" applyBorder="1" applyAlignment="1">
      <alignment vertical="center"/>
    </xf>
    <xf numFmtId="178" fontId="3" fillId="0" borderId="0" xfId="33" applyNumberFormat="1" applyFont="1" applyFill="1" applyBorder="1" applyAlignment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6" fontId="3" fillId="24" borderId="10" xfId="0" quotePrefix="1" applyNumberFormat="1" applyFont="1" applyFill="1" applyBorder="1" applyAlignment="1">
      <alignment horizontal="center" vertical="center"/>
    </xf>
    <xf numFmtId="38" fontId="3" fillId="0" borderId="17" xfId="33" applyFont="1" applyFill="1" applyBorder="1" applyAlignment="1">
      <alignment horizontal="center" vertical="center"/>
    </xf>
    <xf numFmtId="38" fontId="3" fillId="0" borderId="20" xfId="33" applyFont="1" applyFill="1" applyBorder="1" applyAlignment="1">
      <alignment horizontal="center" vertical="center"/>
    </xf>
    <xf numFmtId="181" fontId="3" fillId="0" borderId="17" xfId="33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7" fillId="0" borderId="23" xfId="0" applyFont="1" applyBorder="1" applyAlignment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3" fillId="0" borderId="13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177" fontId="3" fillId="0" borderId="12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 shrinkToFit="1"/>
    </xf>
    <xf numFmtId="0" fontId="3" fillId="0" borderId="13" xfId="0" applyFont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38" fontId="3" fillId="0" borderId="10" xfId="33" applyFont="1" applyFill="1" applyBorder="1" applyAlignment="1">
      <alignment horizontal="right" vertical="center"/>
    </xf>
    <xf numFmtId="38" fontId="3" fillId="0" borderId="11" xfId="33" applyFont="1" applyFill="1" applyBorder="1" applyAlignment="1">
      <alignment horizontal="right" vertical="center"/>
    </xf>
    <xf numFmtId="38" fontId="3" fillId="0" borderId="18" xfId="33" applyFont="1" applyFill="1" applyBorder="1" applyAlignment="1">
      <alignment horizontal="right" vertical="center"/>
    </xf>
    <xf numFmtId="0" fontId="3" fillId="24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8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3" fillId="0" borderId="30" xfId="0" applyFont="1" applyBorder="1" applyAlignment="1">
      <alignment vertical="top" wrapText="1"/>
    </xf>
    <xf numFmtId="0" fontId="3" fillId="0" borderId="31" xfId="0" applyFont="1" applyBorder="1" applyAlignment="1">
      <alignment vertical="top" wrapText="1"/>
    </xf>
    <xf numFmtId="0" fontId="3" fillId="0" borderId="32" xfId="0" applyFont="1" applyBorder="1" applyAlignment="1">
      <alignment vertical="top" wrapText="1"/>
    </xf>
    <xf numFmtId="0" fontId="3" fillId="0" borderId="33" xfId="0" applyFont="1" applyBorder="1" applyAlignment="1">
      <alignment vertical="top" wrapText="1"/>
    </xf>
    <xf numFmtId="38" fontId="3" fillId="0" borderId="10" xfId="33" applyFont="1" applyFill="1" applyBorder="1" applyAlignment="1">
      <alignment vertical="center"/>
    </xf>
    <xf numFmtId="38" fontId="3" fillId="0" borderId="34" xfId="33" applyFont="1" applyFill="1" applyBorder="1" applyAlignment="1">
      <alignment vertical="center"/>
    </xf>
    <xf numFmtId="38" fontId="3" fillId="0" borderId="35" xfId="33" applyFont="1" applyFill="1" applyBorder="1" applyAlignment="1">
      <alignment vertical="center"/>
    </xf>
    <xf numFmtId="38" fontId="3" fillId="0" borderId="11" xfId="33" applyFont="1" applyFill="1" applyBorder="1" applyAlignment="1">
      <alignment vertical="center"/>
    </xf>
    <xf numFmtId="38" fontId="3" fillId="0" borderId="18" xfId="33" applyFont="1" applyFill="1" applyBorder="1" applyAlignment="1">
      <alignment vertical="center"/>
    </xf>
    <xf numFmtId="38" fontId="3" fillId="0" borderId="0" xfId="33" applyFont="1" applyFill="1" applyBorder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38" fontId="3" fillId="0" borderId="23" xfId="33" applyFont="1" applyFill="1" applyBorder="1" applyAlignment="1">
      <alignment vertical="center"/>
    </xf>
    <xf numFmtId="38" fontId="3" fillId="0" borderId="14" xfId="33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3" fontId="3" fillId="0" borderId="25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1" xfId="0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1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9</xdr:row>
      <xdr:rowOff>0</xdr:rowOff>
    </xdr:from>
    <xdr:to>
      <xdr:col>1</xdr:col>
      <xdr:colOff>504825</xdr:colOff>
      <xdr:row>9</xdr:row>
      <xdr:rowOff>0</xdr:rowOff>
    </xdr:to>
    <xdr:sp macro="" textlink="">
      <xdr:nvSpPr>
        <xdr:cNvPr id="157083" name="Line 1">
          <a:extLst>
            <a:ext uri="{FF2B5EF4-FFF2-40B4-BE49-F238E27FC236}">
              <a16:creationId xmlns:a16="http://schemas.microsoft.com/office/drawing/2014/main" id="{376ABA11-A647-BEF0-6D95-A7CF9833D56C}"/>
            </a:ext>
          </a:extLst>
        </xdr:cNvPr>
        <xdr:cNvSpPr>
          <a:spLocks noChangeShapeType="1"/>
        </xdr:cNvSpPr>
      </xdr:nvSpPr>
      <xdr:spPr bwMode="auto">
        <a:xfrm>
          <a:off x="809625" y="22288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19050</xdr:rowOff>
    </xdr:from>
    <xdr:to>
      <xdr:col>3</xdr:col>
      <xdr:colOff>0</xdr:colOff>
      <xdr:row>4</xdr:row>
      <xdr:rowOff>0</xdr:rowOff>
    </xdr:to>
    <xdr:sp macro="" textlink="">
      <xdr:nvSpPr>
        <xdr:cNvPr id="165785" name="Line 19">
          <a:extLst>
            <a:ext uri="{FF2B5EF4-FFF2-40B4-BE49-F238E27FC236}">
              <a16:creationId xmlns:a16="http://schemas.microsoft.com/office/drawing/2014/main" id="{9A99EE88-31FC-EFD4-457B-40687DB3FDE9}"/>
            </a:ext>
          </a:extLst>
        </xdr:cNvPr>
        <xdr:cNvSpPr>
          <a:spLocks noChangeShapeType="1"/>
        </xdr:cNvSpPr>
      </xdr:nvSpPr>
      <xdr:spPr bwMode="auto">
        <a:xfrm>
          <a:off x="514350" y="514350"/>
          <a:ext cx="847725" cy="47625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219075</xdr:colOff>
      <xdr:row>2</xdr:row>
      <xdr:rowOff>19050</xdr:rowOff>
    </xdr:from>
    <xdr:to>
      <xdr:col>14</xdr:col>
      <xdr:colOff>219075</xdr:colOff>
      <xdr:row>3</xdr:row>
      <xdr:rowOff>19050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2AD9C134-9403-4937-B290-0879400EF286}"/>
            </a:ext>
          </a:extLst>
        </xdr:cNvPr>
        <xdr:cNvSpPr>
          <a:spLocks noChangeShapeType="1"/>
        </xdr:cNvSpPr>
      </xdr:nvSpPr>
      <xdr:spPr bwMode="auto">
        <a:xfrm>
          <a:off x="6315075" y="514350"/>
          <a:ext cx="0" cy="2476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219075</xdr:colOff>
      <xdr:row>2</xdr:row>
      <xdr:rowOff>0</xdr:rowOff>
    </xdr:from>
    <xdr:to>
      <xdr:col>21</xdr:col>
      <xdr:colOff>219075</xdr:colOff>
      <xdr:row>3</xdr:row>
      <xdr:rowOff>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EAA00B19-F74F-45C6-9BE7-D8B7471BDD69}"/>
            </a:ext>
          </a:extLst>
        </xdr:cNvPr>
        <xdr:cNvSpPr>
          <a:spLocks noChangeShapeType="1"/>
        </xdr:cNvSpPr>
      </xdr:nvSpPr>
      <xdr:spPr bwMode="auto">
        <a:xfrm>
          <a:off x="8915400" y="495300"/>
          <a:ext cx="0" cy="2476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2</xdr:row>
      <xdr:rowOff>0</xdr:rowOff>
    </xdr:from>
    <xdr:to>
      <xdr:col>24</xdr:col>
      <xdr:colOff>209550</xdr:colOff>
      <xdr:row>3</xdr:row>
      <xdr:rowOff>0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CD774730-BEF8-49D6-A88F-ADA29CA28F08}"/>
            </a:ext>
          </a:extLst>
        </xdr:cNvPr>
        <xdr:cNvSpPr>
          <a:spLocks noChangeShapeType="1"/>
        </xdr:cNvSpPr>
      </xdr:nvSpPr>
      <xdr:spPr bwMode="auto">
        <a:xfrm>
          <a:off x="10020300" y="495300"/>
          <a:ext cx="0" cy="2476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0</xdr:rowOff>
    </xdr:from>
    <xdr:to>
      <xdr:col>3</xdr:col>
      <xdr:colOff>0</xdr:colOff>
      <xdr:row>3</xdr:row>
      <xdr:rowOff>247650</xdr:rowOff>
    </xdr:to>
    <xdr:cxnSp macro="">
      <xdr:nvCxnSpPr>
        <xdr:cNvPr id="133864" name="直線コネクタ 2">
          <a:extLst>
            <a:ext uri="{FF2B5EF4-FFF2-40B4-BE49-F238E27FC236}">
              <a16:creationId xmlns:a16="http://schemas.microsoft.com/office/drawing/2014/main" id="{81F071B3-0100-607B-CF97-317E0F153B6E}"/>
            </a:ext>
          </a:extLst>
        </xdr:cNvPr>
        <xdr:cNvCxnSpPr>
          <a:cxnSpLocks noChangeShapeType="1"/>
        </xdr:cNvCxnSpPr>
      </xdr:nvCxnSpPr>
      <xdr:spPr bwMode="auto">
        <a:xfrm>
          <a:off x="28575" y="514350"/>
          <a:ext cx="2057400" cy="504825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4</xdr:col>
      <xdr:colOff>0</xdr:colOff>
      <xdr:row>4</xdr:row>
      <xdr:rowOff>0</xdr:rowOff>
    </xdr:to>
    <xdr:cxnSp macro="">
      <xdr:nvCxnSpPr>
        <xdr:cNvPr id="134698" name="直線コネクタ 2">
          <a:extLst>
            <a:ext uri="{FF2B5EF4-FFF2-40B4-BE49-F238E27FC236}">
              <a16:creationId xmlns:a16="http://schemas.microsoft.com/office/drawing/2014/main" id="{697B941A-49C6-4D21-9989-5E7ACFA7BDBA}"/>
            </a:ext>
          </a:extLst>
        </xdr:cNvPr>
        <xdr:cNvCxnSpPr>
          <a:cxnSpLocks noChangeShapeType="1"/>
        </xdr:cNvCxnSpPr>
      </xdr:nvCxnSpPr>
      <xdr:spPr bwMode="auto">
        <a:xfrm>
          <a:off x="0" y="533400"/>
          <a:ext cx="2933700" cy="495300"/>
        </a:xfrm>
        <a:prstGeom prst="line">
          <a:avLst/>
        </a:prstGeom>
        <a:noFill/>
        <a:ln w="6350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4"/>
  <sheetViews>
    <sheetView tabSelected="1" zoomScaleNormal="100" workbookViewId="0"/>
  </sheetViews>
  <sheetFormatPr defaultColWidth="9" defaultRowHeight="13.5" x14ac:dyDescent="0.15"/>
  <cols>
    <col min="1" max="1" width="5.5" style="1" customWidth="1"/>
    <col min="2" max="2" width="4.125" style="1" customWidth="1"/>
    <col min="3" max="6" width="9" style="1"/>
    <col min="7" max="7" width="12.375" style="1" customWidth="1"/>
    <col min="8" max="8" width="1.5" style="1" customWidth="1"/>
    <col min="9" max="9" width="8.125" style="1" customWidth="1"/>
    <col min="10" max="10" width="10.375" style="27" customWidth="1"/>
    <col min="11" max="11" width="3.125" style="1" customWidth="1"/>
    <col min="12" max="15" width="9" style="1"/>
    <col min="16" max="16" width="10.375" style="1" customWidth="1"/>
    <col min="17" max="17" width="7.625" style="1" customWidth="1"/>
    <col min="18" max="18" width="10.875" style="1" customWidth="1"/>
    <col min="19" max="16384" width="9" style="1"/>
  </cols>
  <sheetData>
    <row r="1" spans="1:18" ht="18.600000000000001" customHeight="1" x14ac:dyDescent="0.15">
      <c r="C1" s="1" t="s">
        <v>176</v>
      </c>
      <c r="J1" s="22"/>
    </row>
    <row r="2" spans="1:18" ht="18.600000000000001" customHeight="1" x14ac:dyDescent="0.15">
      <c r="A2" s="25" t="s">
        <v>26</v>
      </c>
      <c r="E2" s="23"/>
      <c r="J2" s="22"/>
    </row>
    <row r="3" spans="1:18" ht="18.600000000000001" customHeight="1" x14ac:dyDescent="0.15">
      <c r="C3" s="115" t="s">
        <v>87</v>
      </c>
      <c r="D3" s="115"/>
      <c r="E3" s="8"/>
      <c r="F3" s="8"/>
      <c r="G3" s="8"/>
      <c r="H3" s="8"/>
      <c r="I3" s="1" t="s">
        <v>25</v>
      </c>
      <c r="J3" s="24" t="s">
        <v>36</v>
      </c>
    </row>
    <row r="4" spans="1:18" ht="18.600000000000001" customHeight="1" x14ac:dyDescent="0.15">
      <c r="C4" s="1" t="s">
        <v>88</v>
      </c>
      <c r="D4" s="209"/>
      <c r="E4" s="209"/>
      <c r="F4" s="209"/>
      <c r="G4" s="209"/>
      <c r="H4" s="209"/>
      <c r="I4" s="1" t="s">
        <v>25</v>
      </c>
      <c r="J4" s="24" t="s">
        <v>36</v>
      </c>
    </row>
    <row r="5" spans="1:18" ht="19.149999999999999" customHeight="1" x14ac:dyDescent="0.15">
      <c r="C5" s="26" t="s">
        <v>89</v>
      </c>
      <c r="I5" s="1" t="s">
        <v>25</v>
      </c>
      <c r="J5" s="24" t="s">
        <v>36</v>
      </c>
      <c r="R5" s="24"/>
    </row>
    <row r="6" spans="1:18" ht="19.149999999999999" customHeight="1" x14ac:dyDescent="0.15">
      <c r="C6" s="1" t="s">
        <v>90</v>
      </c>
      <c r="I6" s="1" t="s">
        <v>25</v>
      </c>
      <c r="J6" s="24" t="s">
        <v>36</v>
      </c>
      <c r="R6" s="24"/>
    </row>
    <row r="7" spans="1:18" ht="19.149999999999999" customHeight="1" x14ac:dyDescent="0.15">
      <c r="C7" s="1" t="s">
        <v>33</v>
      </c>
      <c r="J7" s="24"/>
      <c r="R7" s="24"/>
    </row>
    <row r="8" spans="1:18" ht="19.149999999999999" customHeight="1" x14ac:dyDescent="0.15">
      <c r="C8" s="1" t="s">
        <v>91</v>
      </c>
      <c r="I8" s="1" t="s">
        <v>25</v>
      </c>
      <c r="J8" s="24" t="s">
        <v>37</v>
      </c>
      <c r="R8" s="24"/>
    </row>
    <row r="9" spans="1:18" ht="19.149999999999999" customHeight="1" x14ac:dyDescent="0.15">
      <c r="C9" s="1" t="s">
        <v>92</v>
      </c>
      <c r="I9" s="1" t="s">
        <v>25</v>
      </c>
      <c r="J9" s="24" t="s">
        <v>37</v>
      </c>
      <c r="L9" s="23"/>
      <c r="R9" s="24"/>
    </row>
    <row r="10" spans="1:18" ht="19.149999999999999" customHeight="1" x14ac:dyDescent="0.15">
      <c r="C10" s="1" t="s">
        <v>128</v>
      </c>
      <c r="I10" s="1" t="s">
        <v>43</v>
      </c>
      <c r="J10" s="24" t="s">
        <v>37</v>
      </c>
      <c r="L10" s="23"/>
      <c r="R10" s="24"/>
    </row>
    <row r="11" spans="1:18" ht="19.149999999999999" customHeight="1" x14ac:dyDescent="0.15">
      <c r="A11" s="114"/>
      <c r="B11" s="114"/>
      <c r="C11" s="1" t="s">
        <v>129</v>
      </c>
      <c r="I11" s="1" t="s">
        <v>43</v>
      </c>
      <c r="J11" s="24" t="s">
        <v>38</v>
      </c>
      <c r="R11" s="24"/>
    </row>
    <row r="12" spans="1:18" ht="19.149999999999999" customHeight="1" x14ac:dyDescent="0.15">
      <c r="C12" s="1" t="s">
        <v>130</v>
      </c>
      <c r="I12" s="1" t="s">
        <v>43</v>
      </c>
      <c r="J12" s="24" t="s">
        <v>38</v>
      </c>
      <c r="R12" s="24"/>
    </row>
    <row r="13" spans="1:18" ht="19.149999999999999" customHeight="1" x14ac:dyDescent="0.15">
      <c r="C13" s="1" t="s">
        <v>131</v>
      </c>
      <c r="I13" s="1" t="s">
        <v>43</v>
      </c>
      <c r="J13" s="24" t="s">
        <v>38</v>
      </c>
      <c r="R13" s="24"/>
    </row>
    <row r="14" spans="1:18" ht="19.149999999999999" customHeight="1" x14ac:dyDescent="0.15">
      <c r="C14" s="1" t="s">
        <v>132</v>
      </c>
      <c r="I14" s="1" t="s">
        <v>43</v>
      </c>
      <c r="J14" s="24" t="s">
        <v>39</v>
      </c>
      <c r="R14" s="24"/>
    </row>
    <row r="15" spans="1:18" ht="19.149999999999999" customHeight="1" x14ac:dyDescent="0.15">
      <c r="C15" s="1" t="s">
        <v>133</v>
      </c>
      <c r="I15" s="1" t="s">
        <v>43</v>
      </c>
      <c r="J15" s="24" t="s">
        <v>40</v>
      </c>
      <c r="R15" s="24"/>
    </row>
    <row r="16" spans="1:18" ht="19.149999999999999" customHeight="1" x14ac:dyDescent="0.15">
      <c r="J16" s="1"/>
      <c r="R16" s="24"/>
    </row>
    <row r="17" spans="10:18" ht="19.149999999999999" customHeight="1" x14ac:dyDescent="0.15">
      <c r="J17" s="1"/>
      <c r="R17" s="24"/>
    </row>
    <row r="18" spans="10:18" ht="19.149999999999999" customHeight="1" x14ac:dyDescent="0.15">
      <c r="J18" s="1"/>
      <c r="R18" s="24"/>
    </row>
    <row r="19" spans="10:18" ht="19.149999999999999" customHeight="1" x14ac:dyDescent="0.15">
      <c r="J19" s="22"/>
    </row>
    <row r="20" spans="10:18" ht="19.149999999999999" customHeight="1" x14ac:dyDescent="0.15">
      <c r="J20" s="22"/>
      <c r="R20" s="24"/>
    </row>
    <row r="21" spans="10:18" ht="19.149999999999999" customHeight="1" x14ac:dyDescent="0.15">
      <c r="J21" s="22"/>
      <c r="R21" s="24"/>
    </row>
    <row r="22" spans="10:18" ht="19.149999999999999" customHeight="1" x14ac:dyDescent="0.15">
      <c r="J22" s="22"/>
      <c r="R22" s="24"/>
    </row>
    <row r="23" spans="10:18" ht="19.149999999999999" customHeight="1" x14ac:dyDescent="0.15">
      <c r="J23" s="22"/>
      <c r="R23" s="24"/>
    </row>
    <row r="24" spans="10:18" ht="19.149999999999999" customHeight="1" x14ac:dyDescent="0.15">
      <c r="J24" s="22"/>
      <c r="R24" s="24"/>
    </row>
    <row r="25" spans="10:18" ht="19.149999999999999" customHeight="1" x14ac:dyDescent="0.15">
      <c r="J25" s="22"/>
      <c r="R25" s="24"/>
    </row>
    <row r="26" spans="10:18" ht="19.149999999999999" customHeight="1" x14ac:dyDescent="0.15">
      <c r="J26" s="22"/>
      <c r="R26" s="24"/>
    </row>
    <row r="27" spans="10:18" ht="19.149999999999999" customHeight="1" x14ac:dyDescent="0.15">
      <c r="J27" s="22"/>
      <c r="R27" s="24"/>
    </row>
    <row r="28" spans="10:18" ht="19.149999999999999" customHeight="1" x14ac:dyDescent="0.15">
      <c r="J28" s="22"/>
      <c r="R28" s="24"/>
    </row>
    <row r="29" spans="10:18" ht="19.149999999999999" customHeight="1" x14ac:dyDescent="0.15">
      <c r="J29" s="22"/>
      <c r="R29" s="24"/>
    </row>
    <row r="30" spans="10:18" ht="19.149999999999999" customHeight="1" x14ac:dyDescent="0.15">
      <c r="J30" s="22"/>
      <c r="R30" s="24"/>
    </row>
    <row r="31" spans="10:18" ht="19.149999999999999" customHeight="1" x14ac:dyDescent="0.15">
      <c r="J31" s="22"/>
    </row>
    <row r="32" spans="10:18" ht="19.149999999999999" customHeight="1" x14ac:dyDescent="0.15">
      <c r="J32" s="22"/>
    </row>
    <row r="33" spans="10:10" ht="19.149999999999999" customHeight="1" x14ac:dyDescent="0.15">
      <c r="J33" s="22"/>
    </row>
    <row r="34" spans="10:10" ht="19.149999999999999" customHeight="1" x14ac:dyDescent="0.15">
      <c r="J34" s="22"/>
    </row>
    <row r="35" spans="10:10" ht="19.149999999999999" customHeight="1" x14ac:dyDescent="0.15">
      <c r="J35" s="22"/>
    </row>
    <row r="36" spans="10:10" ht="19.149999999999999" customHeight="1" x14ac:dyDescent="0.15">
      <c r="J36" s="22"/>
    </row>
    <row r="37" spans="10:10" ht="19.149999999999999" customHeight="1" x14ac:dyDescent="0.15">
      <c r="J37" s="22"/>
    </row>
    <row r="38" spans="10:10" ht="19.149999999999999" customHeight="1" x14ac:dyDescent="0.15">
      <c r="J38" s="22"/>
    </row>
    <row r="39" spans="10:10" ht="19.149999999999999" customHeight="1" x14ac:dyDescent="0.15">
      <c r="J39" s="22"/>
    </row>
    <row r="40" spans="10:10" ht="19.149999999999999" customHeight="1" x14ac:dyDescent="0.15">
      <c r="J40" s="22"/>
    </row>
    <row r="41" spans="10:10" ht="19.149999999999999" customHeight="1" x14ac:dyDescent="0.15">
      <c r="J41" s="22"/>
    </row>
    <row r="42" spans="10:10" ht="19.149999999999999" customHeight="1" x14ac:dyDescent="0.15">
      <c r="J42" s="22"/>
    </row>
    <row r="43" spans="10:10" ht="19.149999999999999" customHeight="1" x14ac:dyDescent="0.15">
      <c r="J43" s="22"/>
    </row>
    <row r="44" spans="10:10" ht="19.149999999999999" customHeight="1" x14ac:dyDescent="0.15">
      <c r="J44" s="22"/>
    </row>
    <row r="45" spans="10:10" ht="19.149999999999999" customHeight="1" x14ac:dyDescent="0.15">
      <c r="J45" s="22"/>
    </row>
    <row r="46" spans="10:10" ht="21" customHeight="1" x14ac:dyDescent="0.15">
      <c r="J46" s="22"/>
    </row>
    <row r="47" spans="10:10" ht="21" customHeight="1" x14ac:dyDescent="0.15">
      <c r="J47" s="22"/>
    </row>
    <row r="48" spans="10:10" ht="21" customHeight="1" x14ac:dyDescent="0.15">
      <c r="J48" s="22"/>
    </row>
    <row r="49" spans="10:10" ht="21" customHeight="1" x14ac:dyDescent="0.15">
      <c r="J49" s="22"/>
    </row>
    <row r="50" spans="10:10" ht="21" customHeight="1" x14ac:dyDescent="0.15">
      <c r="J50" s="22"/>
    </row>
    <row r="51" spans="10:10" ht="21" customHeight="1" x14ac:dyDescent="0.15">
      <c r="J51" s="22"/>
    </row>
    <row r="52" spans="10:10" ht="21" customHeight="1" x14ac:dyDescent="0.15">
      <c r="J52" s="22"/>
    </row>
    <row r="53" spans="10:10" ht="21" customHeight="1" x14ac:dyDescent="0.15">
      <c r="J53" s="22"/>
    </row>
    <row r="54" spans="10:10" ht="21" customHeight="1" x14ac:dyDescent="0.15">
      <c r="J54" s="22"/>
    </row>
    <row r="55" spans="10:10" ht="21" customHeight="1" x14ac:dyDescent="0.15">
      <c r="J55" s="22"/>
    </row>
    <row r="56" spans="10:10" ht="21" customHeight="1" x14ac:dyDescent="0.15">
      <c r="J56" s="22"/>
    </row>
    <row r="57" spans="10:10" x14ac:dyDescent="0.15">
      <c r="J57" s="22"/>
    </row>
    <row r="58" spans="10:10" x14ac:dyDescent="0.15">
      <c r="J58" s="22"/>
    </row>
    <row r="59" spans="10:10" x14ac:dyDescent="0.15">
      <c r="J59" s="22"/>
    </row>
    <row r="60" spans="10:10" x14ac:dyDescent="0.15">
      <c r="J60" s="22"/>
    </row>
    <row r="61" spans="10:10" x14ac:dyDescent="0.15">
      <c r="J61" s="22"/>
    </row>
    <row r="62" spans="10:10" x14ac:dyDescent="0.15">
      <c r="J62" s="22"/>
    </row>
    <row r="63" spans="10:10" x14ac:dyDescent="0.15">
      <c r="J63" s="22"/>
    </row>
    <row r="64" spans="10:10" x14ac:dyDescent="0.15">
      <c r="J64" s="22"/>
    </row>
    <row r="65" spans="10:10" x14ac:dyDescent="0.15">
      <c r="J65" s="22"/>
    </row>
    <row r="66" spans="10:10" x14ac:dyDescent="0.15">
      <c r="J66" s="22"/>
    </row>
    <row r="67" spans="10:10" x14ac:dyDescent="0.15">
      <c r="J67" s="22"/>
    </row>
    <row r="68" spans="10:10" x14ac:dyDescent="0.15">
      <c r="J68" s="22"/>
    </row>
    <row r="69" spans="10:10" x14ac:dyDescent="0.15">
      <c r="J69" s="22"/>
    </row>
    <row r="70" spans="10:10" x14ac:dyDescent="0.15">
      <c r="J70" s="22"/>
    </row>
    <row r="71" spans="10:10" x14ac:dyDescent="0.15">
      <c r="J71" s="22"/>
    </row>
    <row r="72" spans="10:10" x14ac:dyDescent="0.15">
      <c r="J72" s="22"/>
    </row>
    <row r="73" spans="10:10" x14ac:dyDescent="0.15">
      <c r="J73" s="22"/>
    </row>
    <row r="74" spans="10:10" x14ac:dyDescent="0.15">
      <c r="J74" s="22"/>
    </row>
    <row r="75" spans="10:10" x14ac:dyDescent="0.15">
      <c r="J75" s="22"/>
    </row>
    <row r="76" spans="10:10" x14ac:dyDescent="0.15">
      <c r="J76" s="22"/>
    </row>
    <row r="77" spans="10:10" x14ac:dyDescent="0.15">
      <c r="J77" s="22"/>
    </row>
    <row r="78" spans="10:10" x14ac:dyDescent="0.15">
      <c r="J78" s="22"/>
    </row>
    <row r="79" spans="10:10" x14ac:dyDescent="0.15">
      <c r="J79" s="22"/>
    </row>
    <row r="80" spans="10:10" x14ac:dyDescent="0.15">
      <c r="J80" s="22"/>
    </row>
    <row r="81" spans="10:10" x14ac:dyDescent="0.15">
      <c r="J81" s="22"/>
    </row>
    <row r="82" spans="10:10" x14ac:dyDescent="0.15">
      <c r="J82" s="22"/>
    </row>
    <row r="83" spans="10:10" x14ac:dyDescent="0.15">
      <c r="J83" s="22"/>
    </row>
    <row r="84" spans="10:10" x14ac:dyDescent="0.15">
      <c r="J84" s="22"/>
    </row>
    <row r="85" spans="10:10" x14ac:dyDescent="0.15">
      <c r="J85" s="22"/>
    </row>
    <row r="86" spans="10:10" x14ac:dyDescent="0.15">
      <c r="J86" s="22"/>
    </row>
    <row r="87" spans="10:10" x14ac:dyDescent="0.15">
      <c r="J87" s="22"/>
    </row>
    <row r="88" spans="10:10" x14ac:dyDescent="0.15">
      <c r="J88" s="22"/>
    </row>
    <row r="89" spans="10:10" x14ac:dyDescent="0.15">
      <c r="J89" s="22"/>
    </row>
    <row r="90" spans="10:10" x14ac:dyDescent="0.15">
      <c r="J90" s="22"/>
    </row>
    <row r="91" spans="10:10" x14ac:dyDescent="0.15">
      <c r="J91" s="22"/>
    </row>
    <row r="92" spans="10:10" x14ac:dyDescent="0.15">
      <c r="J92" s="22"/>
    </row>
    <row r="93" spans="10:10" x14ac:dyDescent="0.15">
      <c r="J93" s="22"/>
    </row>
    <row r="94" spans="10:10" x14ac:dyDescent="0.15">
      <c r="J94" s="22"/>
    </row>
    <row r="95" spans="10:10" x14ac:dyDescent="0.15">
      <c r="J95" s="22"/>
    </row>
    <row r="96" spans="10:10" x14ac:dyDescent="0.15">
      <c r="J96" s="22"/>
    </row>
    <row r="97" spans="10:10" x14ac:dyDescent="0.15">
      <c r="J97" s="22"/>
    </row>
    <row r="98" spans="10:10" x14ac:dyDescent="0.15">
      <c r="J98" s="22"/>
    </row>
    <row r="99" spans="10:10" x14ac:dyDescent="0.15">
      <c r="J99" s="22"/>
    </row>
    <row r="100" spans="10:10" x14ac:dyDescent="0.15">
      <c r="J100" s="22"/>
    </row>
    <row r="101" spans="10:10" x14ac:dyDescent="0.15">
      <c r="J101" s="22"/>
    </row>
    <row r="102" spans="10:10" x14ac:dyDescent="0.15">
      <c r="J102" s="22"/>
    </row>
    <row r="103" spans="10:10" x14ac:dyDescent="0.15">
      <c r="J103" s="22"/>
    </row>
    <row r="104" spans="10:10" x14ac:dyDescent="0.15">
      <c r="J104" s="22"/>
    </row>
    <row r="105" spans="10:10" x14ac:dyDescent="0.15">
      <c r="J105" s="22"/>
    </row>
    <row r="106" spans="10:10" x14ac:dyDescent="0.15">
      <c r="J106" s="22"/>
    </row>
    <row r="107" spans="10:10" x14ac:dyDescent="0.15">
      <c r="J107" s="22"/>
    </row>
    <row r="108" spans="10:10" x14ac:dyDescent="0.15">
      <c r="J108" s="22"/>
    </row>
    <row r="109" spans="10:10" x14ac:dyDescent="0.15">
      <c r="J109" s="22"/>
    </row>
    <row r="110" spans="10:10" x14ac:dyDescent="0.15">
      <c r="J110" s="22"/>
    </row>
    <row r="111" spans="10:10" x14ac:dyDescent="0.15">
      <c r="J111" s="22"/>
    </row>
    <row r="112" spans="10:10" x14ac:dyDescent="0.15">
      <c r="J112" s="22"/>
    </row>
    <row r="113" spans="10:10" x14ac:dyDescent="0.15">
      <c r="J113" s="22"/>
    </row>
    <row r="114" spans="10:10" x14ac:dyDescent="0.15">
      <c r="J114" s="22"/>
    </row>
    <row r="115" spans="10:10" x14ac:dyDescent="0.15">
      <c r="J115" s="22"/>
    </row>
    <row r="116" spans="10:10" x14ac:dyDescent="0.15">
      <c r="J116" s="22"/>
    </row>
    <row r="117" spans="10:10" x14ac:dyDescent="0.15">
      <c r="J117" s="22"/>
    </row>
    <row r="118" spans="10:10" x14ac:dyDescent="0.15">
      <c r="J118" s="22"/>
    </row>
    <row r="119" spans="10:10" x14ac:dyDescent="0.15">
      <c r="J119" s="22"/>
    </row>
    <row r="120" spans="10:10" x14ac:dyDescent="0.15">
      <c r="J120" s="22"/>
    </row>
    <row r="121" spans="10:10" x14ac:dyDescent="0.15">
      <c r="J121" s="22"/>
    </row>
    <row r="122" spans="10:10" x14ac:dyDescent="0.15">
      <c r="J122" s="22"/>
    </row>
    <row r="123" spans="10:10" x14ac:dyDescent="0.15">
      <c r="J123" s="22"/>
    </row>
    <row r="124" spans="10:10" x14ac:dyDescent="0.15">
      <c r="J124" s="22"/>
    </row>
  </sheetData>
  <customSheetViews>
    <customSheetView guid="{5D3DAAC1-4253-4E98-A018-DC382AF55159}" scale="75" showPageBreaks="1" showRuler="0">
      <selection activeCell="I5" sqref="I5"/>
      <pageMargins left="1.1811023622047245" right="1.1811023622047245" top="1.1811023622047245" bottom="1.1811023622047245" header="0" footer="0"/>
      <pageSetup paperSize="9" scale="80" orientation="landscape" horizontalDpi="300" verticalDpi="300" r:id="rId1"/>
      <headerFooter alignWithMargins="0"/>
    </customSheetView>
    <customSheetView guid="{41010E3D-E7F6-4E1F-9C17-5FCE69E482D2}" showRuler="0">
      <selection activeCell="G6" sqref="G6"/>
      <pageMargins left="1.1811023622047245" right="1.1811023622047245" top="1.1811023622047245" bottom="1.1811023622047245" header="0" footer="0"/>
      <pageSetup paperSize="9" scale="80" orientation="landscape" horizontalDpi="300" verticalDpi="300" r:id="rId2"/>
      <headerFooter alignWithMargins="0"/>
    </customSheetView>
    <customSheetView guid="{DD7B58AB-B959-4248-829C-2E16A93D1BE2}" showRuler="0">
      <selection activeCell="G6" sqref="G6"/>
      <pageMargins left="1.1811023622047245" right="1.1811023622047245" top="1.1811023622047245" bottom="1.1811023622047245" header="0" footer="0"/>
      <pageSetup paperSize="9" scale="80" orientation="landscape" horizontalDpi="300" verticalDpi="300" r:id="rId3"/>
      <headerFooter alignWithMargins="0"/>
    </customSheetView>
  </customSheetViews>
  <mergeCells count="2">
    <mergeCell ref="A11:B11"/>
    <mergeCell ref="C3:D3"/>
  </mergeCells>
  <phoneticPr fontId="2"/>
  <pageMargins left="0.78740157480314965" right="0.78740157480314965" top="0.98425196850393704" bottom="0.98425196850393704" header="0.59055118110236227" footer="0.59055118110236227"/>
  <pageSetup paperSize="9" scale="80" orientation="landscape" r:id="rId4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31"/>
  <sheetViews>
    <sheetView zoomScaleNormal="100" zoomScaleSheetLayoutView="85" zoomScalePageLayoutView="85" workbookViewId="0"/>
  </sheetViews>
  <sheetFormatPr defaultRowHeight="13.5" x14ac:dyDescent="0.15"/>
  <cols>
    <col min="1" max="1" width="6.625" style="203" customWidth="1"/>
    <col min="2" max="12" width="10.625" style="203" customWidth="1"/>
    <col min="13" max="13" width="10.125" style="203" customWidth="1"/>
    <col min="14" max="16" width="12.125" style="203" customWidth="1"/>
    <col min="17" max="17" width="5.75" style="203" customWidth="1"/>
    <col min="18" max="18" width="10.625" style="203" hidden="1" customWidth="1"/>
    <col min="19" max="19" width="10.625" style="203" customWidth="1"/>
    <col min="20" max="20" width="16.125" style="203" bestFit="1" customWidth="1"/>
    <col min="21" max="24" width="10.625" style="203" customWidth="1"/>
    <col min="25" max="16384" width="9" style="203"/>
  </cols>
  <sheetData>
    <row r="1" spans="1:34" ht="20.100000000000001" customHeight="1" x14ac:dyDescent="0.15">
      <c r="A1" s="8" t="s">
        <v>177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4" ht="20.100000000000001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4" ht="20.100000000000001" customHeight="1" x14ac:dyDescent="0.15">
      <c r="A3" s="126" t="s">
        <v>166</v>
      </c>
      <c r="B3" s="126"/>
      <c r="C3" s="7"/>
      <c r="D3" s="7"/>
      <c r="E3" s="7"/>
      <c r="F3" s="7"/>
      <c r="G3" s="7"/>
      <c r="H3" s="7"/>
      <c r="I3" s="8" t="s">
        <v>85</v>
      </c>
      <c r="J3" s="8"/>
      <c r="K3" s="8"/>
      <c r="L3" s="8"/>
      <c r="M3" s="7"/>
      <c r="N3" s="8" t="s">
        <v>86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4" ht="20.100000000000001" customHeight="1" x14ac:dyDescent="0.15">
      <c r="A4" s="10"/>
      <c r="B4" s="10"/>
      <c r="C4" s="7"/>
      <c r="D4" s="129" t="s">
        <v>93</v>
      </c>
      <c r="E4" s="129"/>
      <c r="F4" s="129"/>
      <c r="G4" s="129"/>
      <c r="H4" s="8"/>
      <c r="I4" s="122" t="s">
        <v>94</v>
      </c>
      <c r="J4" s="122"/>
      <c r="K4" s="122"/>
      <c r="L4" s="122"/>
      <c r="M4" s="205"/>
      <c r="N4" s="122" t="s">
        <v>94</v>
      </c>
      <c r="O4" s="122"/>
      <c r="P4" s="122"/>
      <c r="Q4" s="122"/>
      <c r="R4" s="206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4" ht="20.100000000000001" customHeight="1" x14ac:dyDescent="0.15">
      <c r="A5" s="123" t="s">
        <v>102</v>
      </c>
      <c r="B5" s="131"/>
      <c r="C5" s="49" t="s">
        <v>107</v>
      </c>
      <c r="D5" s="49" t="s">
        <v>113</v>
      </c>
      <c r="E5" s="49" t="s">
        <v>164</v>
      </c>
      <c r="F5" s="49" t="s">
        <v>167</v>
      </c>
      <c r="G5" s="59" t="s">
        <v>173</v>
      </c>
      <c r="H5" s="7"/>
      <c r="I5" s="5" t="s">
        <v>102</v>
      </c>
      <c r="J5" s="11" t="s">
        <v>20</v>
      </c>
      <c r="K5" s="11" t="s">
        <v>27</v>
      </c>
      <c r="L5" s="11" t="s">
        <v>28</v>
      </c>
      <c r="M5" s="29"/>
      <c r="N5" s="35" t="s">
        <v>1</v>
      </c>
      <c r="O5" s="35" t="s">
        <v>82</v>
      </c>
      <c r="P5" s="4" t="s">
        <v>27</v>
      </c>
      <c r="Q5" s="11" t="s">
        <v>83</v>
      </c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4" ht="20.100000000000001" customHeight="1" x14ac:dyDescent="0.15">
      <c r="A6" s="123" t="s">
        <v>3</v>
      </c>
      <c r="B6" s="125"/>
      <c r="C6" s="50">
        <v>189478</v>
      </c>
      <c r="D6" s="50">
        <v>190774</v>
      </c>
      <c r="E6" s="50">
        <v>190295</v>
      </c>
      <c r="F6" s="50">
        <v>190173</v>
      </c>
      <c r="G6" s="106">
        <v>190309</v>
      </c>
      <c r="H6" s="7"/>
      <c r="I6" s="39" t="s">
        <v>107</v>
      </c>
      <c r="J6" s="43">
        <v>46</v>
      </c>
      <c r="K6" s="37">
        <v>4145</v>
      </c>
      <c r="L6" s="43">
        <v>222</v>
      </c>
      <c r="M6" s="29"/>
      <c r="N6" s="11" t="s">
        <v>107</v>
      </c>
      <c r="O6" s="11">
        <v>9</v>
      </c>
      <c r="P6" s="4">
        <v>85</v>
      </c>
      <c r="Q6" s="4">
        <v>-5</v>
      </c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4" ht="20.100000000000001" customHeight="1" x14ac:dyDescent="0.15">
      <c r="A7" s="123" t="s">
        <v>2</v>
      </c>
      <c r="B7" s="125"/>
      <c r="C7" s="51">
        <v>28384</v>
      </c>
      <c r="D7" s="51">
        <v>28629</v>
      </c>
      <c r="E7" s="51">
        <v>28594</v>
      </c>
      <c r="F7" s="51">
        <v>28395</v>
      </c>
      <c r="G7" s="107">
        <v>28193</v>
      </c>
      <c r="H7" s="7"/>
      <c r="I7" s="39" t="s">
        <v>113</v>
      </c>
      <c r="J7" s="43">
        <v>47</v>
      </c>
      <c r="K7" s="37">
        <v>4220</v>
      </c>
      <c r="L7" s="43">
        <v>75</v>
      </c>
      <c r="M7" s="32"/>
      <c r="N7" s="11" t="s">
        <v>113</v>
      </c>
      <c r="O7" s="11">
        <v>9</v>
      </c>
      <c r="P7" s="4">
        <v>85</v>
      </c>
      <c r="Q7" s="4" t="s">
        <v>81</v>
      </c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4" ht="20.100000000000001" customHeight="1" x14ac:dyDescent="0.15">
      <c r="A8" s="116" t="s">
        <v>4</v>
      </c>
      <c r="B8" s="117"/>
      <c r="C8" s="41">
        <f>SUM(C11:C16)</f>
        <v>9436</v>
      </c>
      <c r="D8" s="41">
        <f>SUM(D11:D16)</f>
        <v>9288</v>
      </c>
      <c r="E8" s="41">
        <f>SUM(E11:E16)</f>
        <v>8927</v>
      </c>
      <c r="F8" s="41">
        <v>8469</v>
      </c>
      <c r="G8" s="9">
        <v>8095</v>
      </c>
      <c r="H8" s="7"/>
      <c r="I8" s="39" t="s">
        <v>164</v>
      </c>
      <c r="J8" s="43">
        <v>48</v>
      </c>
      <c r="K8" s="37">
        <v>4269</v>
      </c>
      <c r="L8" s="43">
        <v>49</v>
      </c>
      <c r="M8" s="30"/>
      <c r="N8" s="11" t="s">
        <v>164</v>
      </c>
      <c r="O8" s="11">
        <v>7</v>
      </c>
      <c r="P8" s="4">
        <v>62</v>
      </c>
      <c r="Q8" s="4">
        <v>-23</v>
      </c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4" ht="20.100000000000001" customHeight="1" x14ac:dyDescent="0.15">
      <c r="A9" s="118" t="s">
        <v>5</v>
      </c>
      <c r="B9" s="16" t="s">
        <v>7</v>
      </c>
      <c r="C9" s="52" t="s">
        <v>78</v>
      </c>
      <c r="D9" s="52" t="s">
        <v>78</v>
      </c>
      <c r="E9" s="52" t="s">
        <v>78</v>
      </c>
      <c r="F9" s="52" t="s">
        <v>78</v>
      </c>
      <c r="G9" s="52" t="s">
        <v>169</v>
      </c>
      <c r="H9" s="7"/>
      <c r="I9" s="39" t="s">
        <v>167</v>
      </c>
      <c r="J9" s="43">
        <v>49</v>
      </c>
      <c r="K9" s="37">
        <v>4307</v>
      </c>
      <c r="L9" s="43">
        <v>38</v>
      </c>
      <c r="M9" s="207"/>
      <c r="N9" s="11" t="s">
        <v>167</v>
      </c>
      <c r="O9" s="11">
        <v>7</v>
      </c>
      <c r="P9" s="4">
        <v>58</v>
      </c>
      <c r="Q9" s="4">
        <v>-4</v>
      </c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4" ht="20.100000000000001" customHeight="1" x14ac:dyDescent="0.15">
      <c r="A10" s="119"/>
      <c r="B10" s="15" t="s">
        <v>10</v>
      </c>
      <c r="C10" s="42">
        <v>5</v>
      </c>
      <c r="D10" s="42">
        <v>4.9000000000000004</v>
      </c>
      <c r="E10" s="42">
        <v>4.7</v>
      </c>
      <c r="F10" s="42">
        <v>4.5</v>
      </c>
      <c r="G10" s="108">
        <v>4.3</v>
      </c>
      <c r="H10" s="7"/>
      <c r="I10" s="39" t="s">
        <v>173</v>
      </c>
      <c r="J10" s="4">
        <v>50</v>
      </c>
      <c r="K10" s="3">
        <v>4316</v>
      </c>
      <c r="L10" s="4">
        <v>9</v>
      </c>
      <c r="M10" s="28"/>
      <c r="N10" s="11" t="s">
        <v>173</v>
      </c>
      <c r="O10" s="11">
        <v>7</v>
      </c>
      <c r="P10" s="4">
        <v>57</v>
      </c>
      <c r="Q10" s="4">
        <v>-1</v>
      </c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4" ht="23.65" customHeight="1" x14ac:dyDescent="0.15">
      <c r="A11" s="132" t="s">
        <v>6</v>
      </c>
      <c r="B11" s="4" t="s">
        <v>13</v>
      </c>
      <c r="C11" s="41">
        <v>1372</v>
      </c>
      <c r="D11" s="41">
        <v>1345</v>
      </c>
      <c r="E11" s="41">
        <v>1307</v>
      </c>
      <c r="F11" s="41">
        <v>1234</v>
      </c>
      <c r="G11" s="9">
        <v>1118</v>
      </c>
      <c r="H11" s="7"/>
      <c r="I11" s="18" t="s">
        <v>42</v>
      </c>
      <c r="J11" s="6"/>
      <c r="K11" s="20"/>
      <c r="L11" s="6"/>
      <c r="M11" s="208"/>
      <c r="N11" s="208"/>
      <c r="O11" s="20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4" ht="23.65" customHeight="1" x14ac:dyDescent="0.15">
      <c r="A12" s="133"/>
      <c r="B12" s="4" t="s">
        <v>14</v>
      </c>
      <c r="C12" s="41">
        <v>1548</v>
      </c>
      <c r="D12" s="41">
        <v>1434</v>
      </c>
      <c r="E12" s="41">
        <v>1352</v>
      </c>
      <c r="F12" s="41">
        <v>1325</v>
      </c>
      <c r="G12" s="9">
        <v>1272</v>
      </c>
      <c r="H12" s="7"/>
      <c r="I12" s="13"/>
      <c r="J12" s="7"/>
      <c r="K12" s="7"/>
      <c r="L12" s="7"/>
      <c r="M12" s="208"/>
      <c r="N12" s="208"/>
      <c r="O12" s="20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4" ht="23.65" customHeight="1" x14ac:dyDescent="0.15">
      <c r="A13" s="133"/>
      <c r="B13" s="4" t="s">
        <v>15</v>
      </c>
      <c r="C13" s="41">
        <v>1537</v>
      </c>
      <c r="D13" s="41">
        <v>1587</v>
      </c>
      <c r="E13" s="41">
        <v>1426</v>
      </c>
      <c r="F13" s="41">
        <v>1332</v>
      </c>
      <c r="G13" s="9">
        <v>1354</v>
      </c>
      <c r="H13" s="7"/>
      <c r="I13" s="127" t="s">
        <v>35</v>
      </c>
      <c r="J13" s="127"/>
      <c r="K13" s="127"/>
      <c r="L13" s="127"/>
      <c r="M13" s="127"/>
      <c r="N13" s="2"/>
      <c r="O13" s="2"/>
      <c r="P13" s="8"/>
      <c r="Q13" s="8"/>
      <c r="R13" s="8"/>
      <c r="S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4" ht="23.65" customHeight="1" x14ac:dyDescent="0.15">
      <c r="A14" s="133"/>
      <c r="B14" s="4" t="s">
        <v>16</v>
      </c>
      <c r="C14" s="41">
        <v>1607</v>
      </c>
      <c r="D14" s="41">
        <v>1585</v>
      </c>
      <c r="E14" s="41">
        <v>1556</v>
      </c>
      <c r="F14" s="41">
        <v>1423</v>
      </c>
      <c r="G14" s="9">
        <v>1350</v>
      </c>
      <c r="H14" s="7"/>
      <c r="J14" s="14"/>
      <c r="K14" s="130" t="s">
        <v>95</v>
      </c>
      <c r="L14" s="130"/>
      <c r="M14" s="130"/>
      <c r="N14" s="130"/>
      <c r="O14" s="130"/>
      <c r="P14" s="130"/>
      <c r="Q14" s="8"/>
      <c r="R14" s="8"/>
      <c r="S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4" ht="23.65" customHeight="1" x14ac:dyDescent="0.15">
      <c r="A15" s="133"/>
      <c r="B15" s="4" t="s">
        <v>17</v>
      </c>
      <c r="C15" s="41">
        <v>1662</v>
      </c>
      <c r="D15" s="41">
        <v>1655</v>
      </c>
      <c r="E15" s="41">
        <v>1602</v>
      </c>
      <c r="F15" s="41">
        <v>1545</v>
      </c>
      <c r="G15" s="9">
        <v>1439</v>
      </c>
      <c r="H15" s="7"/>
      <c r="I15" s="5" t="s">
        <v>103</v>
      </c>
      <c r="J15" s="4" t="s">
        <v>104</v>
      </c>
      <c r="K15" s="11" t="s">
        <v>8</v>
      </c>
      <c r="L15" s="11" t="s">
        <v>9</v>
      </c>
      <c r="M15" s="11" t="s">
        <v>84</v>
      </c>
      <c r="N15" s="36" t="s">
        <v>12</v>
      </c>
      <c r="O15" s="40" t="s">
        <v>11</v>
      </c>
      <c r="P15" s="40" t="s">
        <v>110</v>
      </c>
      <c r="Q15" s="7"/>
      <c r="R15" s="8">
        <v>126741000</v>
      </c>
      <c r="S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</row>
    <row r="16" spans="1:34" ht="23.65" customHeight="1" x14ac:dyDescent="0.15">
      <c r="A16" s="134"/>
      <c r="B16" s="4" t="s">
        <v>18</v>
      </c>
      <c r="C16" s="41">
        <v>1710</v>
      </c>
      <c r="D16" s="41">
        <v>1682</v>
      </c>
      <c r="E16" s="41">
        <v>1684</v>
      </c>
      <c r="F16" s="41">
        <v>1610</v>
      </c>
      <c r="G16" s="9">
        <v>1562</v>
      </c>
      <c r="H16" s="7"/>
      <c r="I16" s="12" t="s">
        <v>108</v>
      </c>
      <c r="J16" s="3">
        <v>165929</v>
      </c>
      <c r="K16" s="3">
        <v>160997</v>
      </c>
      <c r="L16" s="3">
        <f>(4665911000+114010000)/O16</f>
        <v>166553.57329523677</v>
      </c>
      <c r="M16" s="3">
        <v>218070</v>
      </c>
      <c r="N16" s="9">
        <f>1201+1204+1197+1195+1194+1195+1196+1190+1185+1192+1187+1178</f>
        <v>14314</v>
      </c>
      <c r="O16" s="9">
        <f>2401+2400+2391+2394+2396+2402+2395+2390+2387+2384+2384+2375</f>
        <v>28699</v>
      </c>
      <c r="P16" s="9">
        <v>1010</v>
      </c>
      <c r="Q16" s="7"/>
      <c r="R16" s="8">
        <v>58718000</v>
      </c>
      <c r="S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</row>
    <row r="17" spans="1:34" ht="20.100000000000001" customHeight="1" x14ac:dyDescent="0.15">
      <c r="A17" s="120" t="s">
        <v>170</v>
      </c>
      <c r="B17" s="120"/>
      <c r="C17" s="120"/>
      <c r="D17" s="120"/>
      <c r="E17" s="120"/>
      <c r="F17" s="120"/>
      <c r="G17" s="120"/>
      <c r="H17" s="7"/>
      <c r="I17" s="12" t="s">
        <v>107</v>
      </c>
      <c r="J17" s="3">
        <f>((1242130000+27608000+575641000+427536000+52236000)+(2963309000+1320878000+651459000+105930000)+(125372000+69342000+43006000))/(N17+O17+P17)</f>
        <v>160767.1508001945</v>
      </c>
      <c r="K17" s="3">
        <f>(1242130000+27608000+575641000+427536000+52236000)/N17</f>
        <v>162757.31485370293</v>
      </c>
      <c r="L17" s="3">
        <f>(2963309000+1320878000+651459000+105930000)/O17</f>
        <v>157480.35234584869</v>
      </c>
      <c r="M17" s="3">
        <v>217955</v>
      </c>
      <c r="N17" s="9">
        <v>14286</v>
      </c>
      <c r="O17" s="9">
        <f>(2644+4)+(2647+8)+(2651+10)+(2653+12)+(2656+11)+(2657+10)+(2659+12)+(2670+11)+(2682+12)+(2683+12)+(2684+11)+(2602+13)</f>
        <v>32014</v>
      </c>
      <c r="P17" s="9">
        <v>1001</v>
      </c>
      <c r="Q17" s="7"/>
      <c r="R17" s="8">
        <v>34792000</v>
      </c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</row>
    <row r="18" spans="1:34" ht="20.100000000000001" customHeight="1" x14ac:dyDescent="0.15">
      <c r="A18" s="7"/>
      <c r="B18" s="7"/>
      <c r="C18" s="7"/>
      <c r="D18" s="7"/>
      <c r="E18" s="7"/>
      <c r="F18" s="7"/>
      <c r="G18" s="7"/>
      <c r="H18" s="7"/>
      <c r="I18" s="12" t="s">
        <v>113</v>
      </c>
      <c r="J18" s="53">
        <f>((1196541000+24841000+618846000+428159000+54996000)+(3328934000+1518670000+678803000+166592000)+232399)/(N18+O18+P18)</f>
        <v>164927.15861912892</v>
      </c>
      <c r="K18" s="3">
        <f>(1196541000+24841000+618846000+428159000+54996000)/N18</f>
        <v>162713.2852440647</v>
      </c>
      <c r="L18" s="3">
        <f>(3328934000+1518670000+678803000+166592000)/O18</f>
        <v>170883.95617589675</v>
      </c>
      <c r="M18" s="3">
        <v>233775</v>
      </c>
      <c r="N18" s="9">
        <v>14279</v>
      </c>
      <c r="O18" s="9">
        <f>(2728+5)+(2749+5)+(2754+5)+(2768+5)+(2767+6)+(2767+6)+(2775+9)+(2778+10)+(2778+10)+(2789+11)+(2784+11)+(2783+12)</f>
        <v>33315</v>
      </c>
      <c r="P18" s="9">
        <v>1013</v>
      </c>
      <c r="Q18" s="8"/>
      <c r="R18" s="8">
        <f>SUM(R15:R17)</f>
        <v>220251000</v>
      </c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</row>
    <row r="19" spans="1:34" ht="20.100000000000001" customHeight="1" x14ac:dyDescent="0.15">
      <c r="A19" s="7"/>
      <c r="B19" s="7"/>
      <c r="C19" s="7"/>
      <c r="D19" s="7"/>
      <c r="E19" s="7"/>
      <c r="F19" s="7"/>
      <c r="G19" s="7"/>
      <c r="H19" s="7"/>
      <c r="I19" s="12" t="s">
        <v>164</v>
      </c>
      <c r="J19" s="105">
        <v>154772</v>
      </c>
      <c r="K19" s="37">
        <v>153808</v>
      </c>
      <c r="L19" s="37">
        <v>167808</v>
      </c>
      <c r="M19" s="37">
        <v>250930</v>
      </c>
      <c r="N19" s="41">
        <v>14210</v>
      </c>
      <c r="O19" s="9">
        <f>(2762+9+58+51)+(2767+9+58+54)+(2767+9+58+55)+(2780+10+58+55)+(2781+10+58+54)+(2775+11+57+55)+(2786+11+58+55)+(2784+11+58+55)+(2782+11+58+55)+(2765+11+58+55)+(2762+11+58+55)+(2753+11+58+54)</f>
        <v>34736</v>
      </c>
      <c r="P19" s="9">
        <v>788</v>
      </c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</row>
    <row r="20" spans="1:34" ht="20.100000000000001" customHeight="1" x14ac:dyDescent="0.15">
      <c r="A20" s="8"/>
      <c r="B20" s="7"/>
      <c r="C20" s="7"/>
      <c r="D20" s="7"/>
      <c r="E20" s="7"/>
      <c r="F20" s="7"/>
      <c r="G20" s="7"/>
      <c r="H20" s="7"/>
      <c r="I20" s="12" t="s">
        <v>167</v>
      </c>
      <c r="J20" s="53">
        <f>ROUND(((2285916648)+(3535760000+1658924000+687015000+172882000)+(189191000))/SUM(N20:P20),0)</f>
        <v>168365</v>
      </c>
      <c r="K20" s="3">
        <v>160010</v>
      </c>
      <c r="L20" s="3">
        <f>ROUND((3535760000+1658924000+687015000+172882000)/O20,0)</f>
        <v>169558</v>
      </c>
      <c r="M20" s="3">
        <v>283220</v>
      </c>
      <c r="N20" s="9">
        <v>14286</v>
      </c>
      <c r="O20" s="9">
        <f>(19146+53+14976+65)+(1295+169+4)</f>
        <v>35708</v>
      </c>
      <c r="P20" s="9">
        <v>668</v>
      </c>
      <c r="Q20" s="8"/>
      <c r="R20" s="8">
        <f>R18/P20</f>
        <v>329717.06586826348</v>
      </c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ht="20.100000000000001" customHeight="1" x14ac:dyDescent="0.15">
      <c r="A21" s="8"/>
      <c r="B21" s="7"/>
      <c r="C21" s="7"/>
      <c r="D21" s="7"/>
      <c r="E21" s="7"/>
      <c r="F21" s="7"/>
      <c r="G21" s="7"/>
      <c r="H21" s="7"/>
      <c r="I21" s="17"/>
      <c r="K21" s="2"/>
      <c r="L21" s="2"/>
      <c r="M21" s="2"/>
      <c r="N21" s="21"/>
      <c r="O21" s="21"/>
      <c r="P21" s="21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ht="20.100000000000001" customHeight="1" x14ac:dyDescent="0.15">
      <c r="A22" s="8" t="s">
        <v>23</v>
      </c>
      <c r="B22" s="7"/>
      <c r="C22" s="7"/>
      <c r="D22" s="7"/>
      <c r="E22" s="7"/>
      <c r="F22" s="8"/>
      <c r="G22" s="7"/>
      <c r="H22" s="7"/>
      <c r="I22" s="7"/>
      <c r="J22" s="7"/>
      <c r="K22" s="7"/>
      <c r="L22" s="7"/>
      <c r="M22" s="7"/>
      <c r="N22" s="7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4" ht="20.100000000000001" customHeight="1" x14ac:dyDescent="0.15">
      <c r="A23" s="7"/>
      <c r="B23" s="7"/>
      <c r="C23" s="7"/>
      <c r="D23" s="7"/>
      <c r="E23" s="7"/>
      <c r="F23" s="7"/>
      <c r="G23" s="7"/>
      <c r="H23" s="8"/>
      <c r="I23" s="129" t="s">
        <v>93</v>
      </c>
      <c r="J23" s="129"/>
      <c r="K23" s="129"/>
      <c r="L23" s="129"/>
      <c r="M23" s="19"/>
      <c r="N23" s="8" t="s">
        <v>29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4" x14ac:dyDescent="0.15">
      <c r="A24" s="128" t="s">
        <v>1</v>
      </c>
      <c r="B24" s="128" t="s">
        <v>19</v>
      </c>
      <c r="C24" s="128"/>
      <c r="D24" s="128"/>
      <c r="E24" s="123" t="s">
        <v>175</v>
      </c>
      <c r="F24" s="124"/>
      <c r="G24" s="125"/>
      <c r="H24" s="123" t="s">
        <v>0</v>
      </c>
      <c r="I24" s="124"/>
      <c r="J24" s="124"/>
      <c r="K24" s="124"/>
      <c r="L24" s="125"/>
      <c r="M24" s="31"/>
      <c r="N24" s="121" t="s">
        <v>30</v>
      </c>
      <c r="O24" s="12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4" ht="40.5" x14ac:dyDescent="0.15">
      <c r="A25" s="128"/>
      <c r="B25" s="54" t="s">
        <v>21</v>
      </c>
      <c r="C25" s="54" t="s">
        <v>105</v>
      </c>
      <c r="D25" s="55" t="s">
        <v>24</v>
      </c>
      <c r="E25" s="54" t="s">
        <v>21</v>
      </c>
      <c r="F25" s="54" t="s">
        <v>105</v>
      </c>
      <c r="G25" s="55" t="s">
        <v>24</v>
      </c>
      <c r="H25" s="54" t="s">
        <v>21</v>
      </c>
      <c r="I25" s="54" t="s">
        <v>105</v>
      </c>
      <c r="J25" s="56" t="s">
        <v>22</v>
      </c>
      <c r="K25" s="57" t="s">
        <v>31</v>
      </c>
      <c r="L25" s="58" t="s">
        <v>32</v>
      </c>
      <c r="M25" s="33"/>
      <c r="N25" s="8"/>
      <c r="O25" s="209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4" ht="20.100000000000001" customHeight="1" x14ac:dyDescent="0.15">
      <c r="A26" s="49" t="s">
        <v>107</v>
      </c>
      <c r="B26" s="60">
        <v>1070</v>
      </c>
      <c r="C26" s="60">
        <v>808</v>
      </c>
      <c r="D26" s="60">
        <f>B26-C26</f>
        <v>262</v>
      </c>
      <c r="E26" s="60">
        <v>259</v>
      </c>
      <c r="F26" s="60">
        <v>253</v>
      </c>
      <c r="G26" s="60">
        <f>E26-F26</f>
        <v>6</v>
      </c>
      <c r="H26" s="60">
        <f t="shared" ref="H26:I29" si="0">B26+E26</f>
        <v>1329</v>
      </c>
      <c r="I26" s="60">
        <f t="shared" si="0"/>
        <v>1061</v>
      </c>
      <c r="J26" s="60">
        <v>176</v>
      </c>
      <c r="K26" s="60">
        <f>H26-I26-J26</f>
        <v>92</v>
      </c>
      <c r="L26" s="60">
        <v>0</v>
      </c>
      <c r="M26" s="34"/>
      <c r="N26" s="38"/>
      <c r="O26" s="210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4" ht="20.100000000000001" customHeight="1" x14ac:dyDescent="0.15">
      <c r="A27" s="49" t="s">
        <v>113</v>
      </c>
      <c r="B27" s="60">
        <v>1061</v>
      </c>
      <c r="C27" s="60">
        <v>769</v>
      </c>
      <c r="D27" s="60">
        <f>B27-C27</f>
        <v>292</v>
      </c>
      <c r="E27" s="60">
        <v>174</v>
      </c>
      <c r="F27" s="60">
        <v>166</v>
      </c>
      <c r="G27" s="60">
        <f>E27-F27</f>
        <v>8</v>
      </c>
      <c r="H27" s="60">
        <f t="shared" si="0"/>
        <v>1235</v>
      </c>
      <c r="I27" s="60">
        <f t="shared" si="0"/>
        <v>935</v>
      </c>
      <c r="J27" s="60">
        <v>230</v>
      </c>
      <c r="K27" s="60">
        <f>H27-I27-J27</f>
        <v>70</v>
      </c>
      <c r="L27" s="60">
        <v>0</v>
      </c>
      <c r="M27" s="34"/>
      <c r="N27" s="210"/>
      <c r="O27" s="210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4" ht="20.100000000000001" customHeight="1" x14ac:dyDescent="0.15">
      <c r="A28" s="49" t="s">
        <v>164</v>
      </c>
      <c r="B28" s="60">
        <v>978</v>
      </c>
      <c r="C28" s="60">
        <v>778</v>
      </c>
      <c r="D28" s="60">
        <f>B28-C28</f>
        <v>200</v>
      </c>
      <c r="E28" s="60">
        <v>216</v>
      </c>
      <c r="F28" s="60">
        <v>192</v>
      </c>
      <c r="G28" s="60">
        <f>E28-F28</f>
        <v>24</v>
      </c>
      <c r="H28" s="60">
        <f t="shared" si="0"/>
        <v>1194</v>
      </c>
      <c r="I28" s="60">
        <f t="shared" si="0"/>
        <v>970</v>
      </c>
      <c r="J28" s="60">
        <v>224</v>
      </c>
      <c r="K28" s="60">
        <f>H28-I28-J28</f>
        <v>0</v>
      </c>
      <c r="L28" s="60">
        <v>0</v>
      </c>
      <c r="M28" s="34"/>
      <c r="N28" s="210"/>
      <c r="O28" s="210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4" ht="20.100000000000001" customHeight="1" x14ac:dyDescent="0.15">
      <c r="A29" s="49" t="s">
        <v>167</v>
      </c>
      <c r="B29" s="60">
        <v>971</v>
      </c>
      <c r="C29" s="60">
        <v>746</v>
      </c>
      <c r="D29" s="60">
        <v>225</v>
      </c>
      <c r="E29" s="60">
        <v>196</v>
      </c>
      <c r="F29" s="60">
        <v>182</v>
      </c>
      <c r="G29" s="60">
        <v>14</v>
      </c>
      <c r="H29" s="60">
        <f t="shared" si="0"/>
        <v>1167</v>
      </c>
      <c r="I29" s="60">
        <f>C29+F29</f>
        <v>928</v>
      </c>
      <c r="J29" s="60">
        <v>239</v>
      </c>
      <c r="K29" s="60">
        <f>H29-I29-J29</f>
        <v>0</v>
      </c>
      <c r="L29" s="60">
        <v>0</v>
      </c>
      <c r="M29" s="34"/>
      <c r="N29" s="210"/>
      <c r="O29" s="210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4" ht="20.100000000000001" customHeight="1" x14ac:dyDescent="0.15">
      <c r="A30" s="49" t="s">
        <v>173</v>
      </c>
      <c r="B30" s="60">
        <f>C30+D30</f>
        <v>976</v>
      </c>
      <c r="C30" s="60">
        <f>765+8</f>
        <v>773</v>
      </c>
      <c r="D30" s="60">
        <v>203</v>
      </c>
      <c r="E30" s="60">
        <f>F30+G30</f>
        <v>174</v>
      </c>
      <c r="F30" s="60">
        <f>161+7</f>
        <v>168</v>
      </c>
      <c r="G30" s="60">
        <v>6</v>
      </c>
      <c r="H30" s="60">
        <v>1150</v>
      </c>
      <c r="I30" s="60">
        <v>941</v>
      </c>
      <c r="J30" s="60">
        <v>209</v>
      </c>
      <c r="K30" s="60">
        <f>H30-I30-J30</f>
        <v>0</v>
      </c>
      <c r="L30" s="60">
        <v>0</v>
      </c>
      <c r="M30" s="34"/>
      <c r="N30" s="210"/>
      <c r="O30" s="210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4" ht="9" customHeight="1" x14ac:dyDescent="0.15"/>
  </sheetData>
  <customSheetViews>
    <customSheetView guid="{5D3DAAC1-4253-4E98-A018-DC382AF55159}" scale="75" showPageBreaks="1" showRuler="0">
      <pageMargins left="1.1811023622047245" right="0.19685039370078741" top="1.03" bottom="0.99" header="0.78740157480314965" footer="0.78740157480314965"/>
      <pageSetup paperSize="9" scale="80" orientation="landscape" horizontalDpi="300" verticalDpi="300" r:id="rId1"/>
      <headerFooter alignWithMargins="0">
        <oddHeader>&amp;R&amp;"ＭＳ 明朝,標準"子育　１</oddHeader>
        <oddFooter>&amp;R&amp;"ＭＳ 明朝,標準"子育　１</oddFooter>
      </headerFooter>
    </customSheetView>
    <customSheetView guid="{41010E3D-E7F6-4E1F-9C17-5FCE69E482D2}" showRuler="0" topLeftCell="A4">
      <selection activeCell="M17" sqref="M17"/>
      <pageMargins left="1.1811023622047245" right="0.19685039370078741" top="1.03" bottom="0.99" header="0.78740157480314965" footer="0.78740157480314965"/>
      <pageSetup paperSize="9" scale="80" orientation="landscape" horizontalDpi="300" verticalDpi="300" r:id="rId2"/>
      <headerFooter alignWithMargins="0">
        <oddHeader>&amp;R&amp;"ＭＳ 明朝,標準"子育　１</oddHeader>
        <oddFooter>&amp;R&amp;"ＭＳ 明朝,標準"子育　１</oddFooter>
      </headerFooter>
    </customSheetView>
    <customSheetView guid="{DD7B58AB-B959-4248-829C-2E16A93D1BE2}" showRuler="0" topLeftCell="A4">
      <selection activeCell="M17" sqref="M17"/>
      <pageMargins left="1.1811023622047245" right="0.19685039370078741" top="1.03" bottom="0.99" header="0.78740157480314965" footer="0.78740157480314965"/>
      <pageSetup paperSize="9" scale="80" orientation="landscape" horizontalDpi="300" verticalDpi="300" r:id="rId3"/>
      <headerFooter alignWithMargins="0">
        <oddHeader>&amp;R&amp;"ＭＳ 明朝,標準"子育　１</oddHeader>
        <oddFooter>&amp;R&amp;"ＭＳ 明朝,標準"子育　１</oddFooter>
      </headerFooter>
    </customSheetView>
  </customSheetViews>
  <mergeCells count="19">
    <mergeCell ref="A3:B3"/>
    <mergeCell ref="A7:B7"/>
    <mergeCell ref="A6:B6"/>
    <mergeCell ref="I13:M13"/>
    <mergeCell ref="E24:G24"/>
    <mergeCell ref="A24:A25"/>
    <mergeCell ref="D4:G4"/>
    <mergeCell ref="I4:M4"/>
    <mergeCell ref="K14:P14"/>
    <mergeCell ref="I23:L23"/>
    <mergeCell ref="B24:D24"/>
    <mergeCell ref="A5:B5"/>
    <mergeCell ref="A11:A16"/>
    <mergeCell ref="A8:B8"/>
    <mergeCell ref="A9:A10"/>
    <mergeCell ref="A17:G17"/>
    <mergeCell ref="N24:O24"/>
    <mergeCell ref="N4:R4"/>
    <mergeCell ref="H24:L24"/>
  </mergeCells>
  <phoneticPr fontId="2"/>
  <pageMargins left="0.78740157480314965" right="0.39370078740157483" top="0.78740157480314965" bottom="0.78740157480314965" header="0.59055118110236227" footer="0.59055118110236227"/>
  <pageSetup paperSize="9" scale="75" orientation="landscape" cellComments="asDisplayed" r:id="rId4"/>
  <headerFooter scaleWithDoc="0" alignWithMargins="0">
    <oddHeader>&amp;R&amp;"ＭＳ 明朝,標準"&amp;9子ども　１</oddHeader>
    <oddFooter>&amp;C&amp;20
&amp;R&amp;"ＭＳ 明朝,標準"&amp;9子ども　１</odd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33"/>
  <sheetViews>
    <sheetView zoomScaleNormal="100" zoomScalePageLayoutView="80" workbookViewId="0"/>
  </sheetViews>
  <sheetFormatPr defaultColWidth="2.75" defaultRowHeight="13.5" x14ac:dyDescent="0.15"/>
  <cols>
    <col min="1" max="1" width="7.625" style="203" customWidth="1"/>
    <col min="2" max="3" width="3.75" style="203" customWidth="1"/>
    <col min="4" max="27" width="4.5" style="203" customWidth="1"/>
    <col min="28" max="29" width="4.5" style="204" customWidth="1"/>
    <col min="30" max="32" width="4.5" style="203" customWidth="1"/>
    <col min="33" max="34" width="5.5" style="203" customWidth="1"/>
    <col min="35" max="40" width="10.625" style="203" customWidth="1"/>
    <col min="41" max="16384" width="2.75" style="203"/>
  </cols>
  <sheetData>
    <row r="1" spans="1:34" ht="20.100000000000001" customHeight="1" x14ac:dyDescent="0.15">
      <c r="A1" s="8" t="s">
        <v>79</v>
      </c>
      <c r="B1" s="8"/>
      <c r="C1" s="8"/>
      <c r="D1" s="8"/>
      <c r="E1" s="8"/>
      <c r="F1" s="7"/>
      <c r="G1" s="7"/>
      <c r="H1" s="7"/>
      <c r="I1" s="7"/>
      <c r="J1" s="7"/>
      <c r="K1" s="7"/>
      <c r="L1" s="7"/>
      <c r="M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</row>
    <row r="2" spans="1:34" ht="20.100000000000001" customHeight="1" x14ac:dyDescent="0.15">
      <c r="A2" s="8"/>
      <c r="B2" s="8"/>
      <c r="C2" s="8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113"/>
      <c r="W2" s="113"/>
      <c r="X2" s="113"/>
      <c r="Y2" s="113"/>
      <c r="Z2" s="113"/>
      <c r="AA2" s="137" t="s">
        <v>93</v>
      </c>
      <c r="AB2" s="137"/>
      <c r="AC2" s="137"/>
      <c r="AD2" s="137"/>
      <c r="AE2" s="137"/>
      <c r="AF2" s="137"/>
      <c r="AG2" s="137"/>
      <c r="AH2" s="137"/>
    </row>
    <row r="3" spans="1:34" ht="20.100000000000001" customHeight="1" x14ac:dyDescent="0.15">
      <c r="A3" s="128"/>
      <c r="B3" s="47"/>
      <c r="C3" s="112" t="s">
        <v>144</v>
      </c>
      <c r="D3" s="4" t="s">
        <v>142</v>
      </c>
      <c r="E3" s="4">
        <v>2</v>
      </c>
      <c r="F3" s="5">
        <v>3</v>
      </c>
      <c r="G3" s="123">
        <v>4</v>
      </c>
      <c r="H3" s="124"/>
      <c r="I3" s="124"/>
      <c r="J3" s="124"/>
      <c r="K3" s="125"/>
      <c r="L3" s="123">
        <v>5</v>
      </c>
      <c r="M3" s="124"/>
      <c r="N3" s="124"/>
      <c r="O3" s="62"/>
      <c r="P3" s="124">
        <v>6</v>
      </c>
      <c r="Q3" s="124"/>
      <c r="R3" s="124"/>
      <c r="S3" s="124"/>
      <c r="T3" s="124"/>
      <c r="U3" s="124"/>
      <c r="V3" s="63"/>
      <c r="W3" s="124">
        <v>7</v>
      </c>
      <c r="X3" s="124"/>
      <c r="Y3" s="61"/>
      <c r="Z3" s="124">
        <v>8</v>
      </c>
      <c r="AA3" s="124"/>
      <c r="AB3" s="124"/>
      <c r="AC3" s="124"/>
      <c r="AD3" s="124"/>
      <c r="AE3" s="124"/>
      <c r="AF3" s="124"/>
      <c r="AG3" s="124"/>
      <c r="AH3" s="125"/>
    </row>
    <row r="4" spans="1:34" ht="20.100000000000001" customHeight="1" x14ac:dyDescent="0.15">
      <c r="A4" s="128"/>
      <c r="B4" s="111" t="s">
        <v>145</v>
      </c>
      <c r="C4" s="15"/>
      <c r="D4" s="64" t="s">
        <v>143</v>
      </c>
      <c r="E4" s="64" t="s">
        <v>7</v>
      </c>
      <c r="F4" s="5" t="s">
        <v>178</v>
      </c>
      <c r="G4" s="4" t="s">
        <v>162</v>
      </c>
      <c r="H4" s="4" t="s">
        <v>161</v>
      </c>
      <c r="I4" s="4" t="s">
        <v>160</v>
      </c>
      <c r="J4" s="4" t="s">
        <v>159</v>
      </c>
      <c r="K4" s="4" t="s">
        <v>158</v>
      </c>
      <c r="L4" s="4" t="s">
        <v>157</v>
      </c>
      <c r="M4" s="4" t="s">
        <v>156</v>
      </c>
      <c r="N4" s="4" t="s">
        <v>155</v>
      </c>
      <c r="O4" s="4" t="s">
        <v>154</v>
      </c>
      <c r="P4" s="4" t="s">
        <v>153</v>
      </c>
      <c r="Q4" s="54" t="s">
        <v>152</v>
      </c>
      <c r="R4" s="54" t="s">
        <v>151</v>
      </c>
      <c r="S4" s="47" t="s">
        <v>150</v>
      </c>
      <c r="T4" s="47" t="s">
        <v>149</v>
      </c>
      <c r="U4" s="47" t="s">
        <v>148</v>
      </c>
      <c r="V4" s="4" t="s">
        <v>147</v>
      </c>
      <c r="W4" s="4" t="s">
        <v>146</v>
      </c>
      <c r="X4" s="4" t="s">
        <v>137</v>
      </c>
      <c r="Y4" s="4" t="s">
        <v>136</v>
      </c>
      <c r="Z4" s="4" t="s">
        <v>134</v>
      </c>
      <c r="AA4" s="45" t="s">
        <v>135</v>
      </c>
      <c r="AB4" s="45" t="s">
        <v>41</v>
      </c>
      <c r="AC4" s="45" t="s">
        <v>135</v>
      </c>
      <c r="AD4" s="45" t="s">
        <v>41</v>
      </c>
      <c r="AE4" s="4" t="s">
        <v>138</v>
      </c>
      <c r="AF4" s="4" t="s">
        <v>139</v>
      </c>
      <c r="AG4" s="4" t="s">
        <v>140</v>
      </c>
      <c r="AH4" s="4" t="s">
        <v>141</v>
      </c>
    </row>
    <row r="5" spans="1:34" ht="20.100000000000001" customHeight="1" x14ac:dyDescent="0.15">
      <c r="A5" s="59" t="s">
        <v>107</v>
      </c>
      <c r="B5" s="145">
        <v>3908</v>
      </c>
      <c r="C5" s="146"/>
      <c r="D5" s="5">
        <v>9</v>
      </c>
      <c r="E5" s="5">
        <v>134</v>
      </c>
      <c r="F5" s="4">
        <v>30</v>
      </c>
      <c r="G5" s="45">
        <v>118</v>
      </c>
      <c r="H5" s="4">
        <v>41</v>
      </c>
      <c r="I5" s="4">
        <v>29</v>
      </c>
      <c r="J5" s="4">
        <v>83</v>
      </c>
      <c r="K5" s="4">
        <v>105</v>
      </c>
      <c r="L5" s="4">
        <v>151</v>
      </c>
      <c r="M5" s="4">
        <v>191</v>
      </c>
      <c r="N5" s="4">
        <v>200</v>
      </c>
      <c r="O5" s="4">
        <v>151</v>
      </c>
      <c r="P5" s="4">
        <v>676</v>
      </c>
      <c r="Q5" s="4">
        <v>450</v>
      </c>
      <c r="R5" s="4">
        <v>249</v>
      </c>
      <c r="S5" s="4">
        <v>267</v>
      </c>
      <c r="T5" s="4">
        <v>193</v>
      </c>
      <c r="U5" s="4">
        <v>172</v>
      </c>
      <c r="V5" s="4">
        <v>125</v>
      </c>
      <c r="W5" s="4">
        <v>108</v>
      </c>
      <c r="X5" s="4">
        <v>81</v>
      </c>
      <c r="Y5" s="4">
        <v>65</v>
      </c>
      <c r="Z5" s="4">
        <v>62</v>
      </c>
      <c r="AA5" s="45">
        <v>51</v>
      </c>
      <c r="AB5" s="45">
        <v>42</v>
      </c>
      <c r="AC5" s="45">
        <v>51</v>
      </c>
      <c r="AD5" s="45">
        <v>42</v>
      </c>
      <c r="AE5" s="4">
        <v>31</v>
      </c>
      <c r="AF5" s="5">
        <v>23</v>
      </c>
      <c r="AG5" s="5">
        <v>24</v>
      </c>
      <c r="AH5" s="4">
        <v>47</v>
      </c>
    </row>
    <row r="6" spans="1:34" ht="20.100000000000001" customHeight="1" x14ac:dyDescent="0.15">
      <c r="A6" s="59" t="s">
        <v>113</v>
      </c>
      <c r="B6" s="145">
        <v>4006</v>
      </c>
      <c r="C6" s="146"/>
      <c r="D6" s="5">
        <v>7</v>
      </c>
      <c r="E6" s="5">
        <v>119</v>
      </c>
      <c r="F6" s="4">
        <v>27</v>
      </c>
      <c r="G6" s="45">
        <v>123</v>
      </c>
      <c r="H6" s="4">
        <v>25</v>
      </c>
      <c r="I6" s="4">
        <v>33</v>
      </c>
      <c r="J6" s="4">
        <v>76</v>
      </c>
      <c r="K6" s="4">
        <v>101</v>
      </c>
      <c r="L6" s="4">
        <v>133</v>
      </c>
      <c r="M6" s="4">
        <v>203</v>
      </c>
      <c r="N6" s="4">
        <v>240</v>
      </c>
      <c r="O6" s="4">
        <v>168</v>
      </c>
      <c r="P6" s="4">
        <v>677</v>
      </c>
      <c r="Q6" s="4">
        <v>449</v>
      </c>
      <c r="R6" s="4">
        <v>246</v>
      </c>
      <c r="S6" s="4">
        <v>269</v>
      </c>
      <c r="T6" s="4">
        <v>196</v>
      </c>
      <c r="U6" s="4">
        <v>202</v>
      </c>
      <c r="V6" s="4">
        <v>150</v>
      </c>
      <c r="W6" s="4">
        <v>104</v>
      </c>
      <c r="X6" s="4">
        <v>98</v>
      </c>
      <c r="Y6" s="4">
        <v>75</v>
      </c>
      <c r="Z6" s="4">
        <v>63</v>
      </c>
      <c r="AA6" s="45">
        <v>41</v>
      </c>
      <c r="AB6" s="45">
        <v>43</v>
      </c>
      <c r="AC6" s="45">
        <v>41</v>
      </c>
      <c r="AD6" s="45">
        <v>43</v>
      </c>
      <c r="AE6" s="4">
        <v>49</v>
      </c>
      <c r="AF6" s="5">
        <v>30</v>
      </c>
      <c r="AG6" s="5">
        <v>9</v>
      </c>
      <c r="AH6" s="4">
        <v>50</v>
      </c>
    </row>
    <row r="7" spans="1:34" ht="20.100000000000001" customHeight="1" x14ac:dyDescent="0.15">
      <c r="A7" s="59" t="s">
        <v>164</v>
      </c>
      <c r="B7" s="145">
        <v>4154</v>
      </c>
      <c r="C7" s="146"/>
      <c r="D7" s="5">
        <v>9</v>
      </c>
      <c r="E7" s="5">
        <v>118</v>
      </c>
      <c r="F7" s="4">
        <v>14</v>
      </c>
      <c r="G7" s="45">
        <v>128</v>
      </c>
      <c r="H7" s="4">
        <v>25</v>
      </c>
      <c r="I7" s="4">
        <v>27</v>
      </c>
      <c r="J7" s="4">
        <v>83</v>
      </c>
      <c r="K7" s="4">
        <v>115</v>
      </c>
      <c r="L7" s="4">
        <v>142</v>
      </c>
      <c r="M7" s="4">
        <v>239</v>
      </c>
      <c r="N7" s="4">
        <v>227</v>
      </c>
      <c r="O7" s="4">
        <v>184</v>
      </c>
      <c r="P7" s="4">
        <v>712</v>
      </c>
      <c r="Q7" s="4">
        <v>458</v>
      </c>
      <c r="R7" s="4">
        <v>254</v>
      </c>
      <c r="S7" s="4">
        <v>270</v>
      </c>
      <c r="T7" s="4">
        <v>229</v>
      </c>
      <c r="U7" s="4">
        <v>199</v>
      </c>
      <c r="V7" s="4">
        <v>142</v>
      </c>
      <c r="W7" s="4">
        <v>121</v>
      </c>
      <c r="X7" s="4">
        <v>95</v>
      </c>
      <c r="Y7" s="4">
        <v>74</v>
      </c>
      <c r="Z7" s="4">
        <v>56</v>
      </c>
      <c r="AA7" s="45">
        <v>46</v>
      </c>
      <c r="AB7" s="45">
        <v>53</v>
      </c>
      <c r="AC7" s="45">
        <v>46</v>
      </c>
      <c r="AD7" s="45">
        <v>53</v>
      </c>
      <c r="AE7" s="4">
        <v>33</v>
      </c>
      <c r="AF7" s="5">
        <v>31</v>
      </c>
      <c r="AG7" s="5">
        <v>24</v>
      </c>
      <c r="AH7" s="4">
        <v>46</v>
      </c>
    </row>
    <row r="8" spans="1:34" ht="20.100000000000001" customHeight="1" x14ac:dyDescent="0.15">
      <c r="A8" s="59" t="s">
        <v>167</v>
      </c>
      <c r="B8" s="145">
        <v>4129</v>
      </c>
      <c r="C8" s="146"/>
      <c r="D8" s="5">
        <v>10</v>
      </c>
      <c r="E8" s="5">
        <v>132</v>
      </c>
      <c r="F8" s="4">
        <v>20</v>
      </c>
      <c r="G8" s="45">
        <v>97</v>
      </c>
      <c r="H8" s="4">
        <v>24</v>
      </c>
      <c r="I8" s="4">
        <v>32</v>
      </c>
      <c r="J8" s="4">
        <v>63</v>
      </c>
      <c r="K8" s="4">
        <v>106</v>
      </c>
      <c r="L8" s="4">
        <v>132</v>
      </c>
      <c r="M8" s="4">
        <v>189</v>
      </c>
      <c r="N8" s="4">
        <v>214</v>
      </c>
      <c r="O8" s="4">
        <v>183</v>
      </c>
      <c r="P8" s="4">
        <v>651</v>
      </c>
      <c r="Q8" s="4">
        <v>455</v>
      </c>
      <c r="R8" s="4">
        <v>229</v>
      </c>
      <c r="S8" s="4">
        <v>248</v>
      </c>
      <c r="T8" s="4">
        <v>219</v>
      </c>
      <c r="U8" s="4">
        <v>190</v>
      </c>
      <c r="V8" s="4">
        <v>192</v>
      </c>
      <c r="W8" s="4">
        <v>145</v>
      </c>
      <c r="X8" s="4">
        <v>112</v>
      </c>
      <c r="Y8" s="4">
        <v>63</v>
      </c>
      <c r="Z8" s="4">
        <v>66</v>
      </c>
      <c r="AA8" s="45">
        <v>63</v>
      </c>
      <c r="AB8" s="45">
        <v>70</v>
      </c>
      <c r="AC8" s="45">
        <v>63</v>
      </c>
      <c r="AD8" s="45">
        <v>70</v>
      </c>
      <c r="AE8" s="4">
        <v>46</v>
      </c>
      <c r="AF8" s="5">
        <v>54</v>
      </c>
      <c r="AG8" s="5">
        <v>30</v>
      </c>
      <c r="AH8" s="4">
        <v>94</v>
      </c>
    </row>
    <row r="9" spans="1:34" ht="20.100000000000001" customHeight="1" x14ac:dyDescent="0.15">
      <c r="A9" s="59" t="s">
        <v>173</v>
      </c>
      <c r="B9" s="145">
        <v>4140</v>
      </c>
      <c r="C9" s="146"/>
      <c r="D9" s="5">
        <v>14</v>
      </c>
      <c r="E9" s="5">
        <v>123</v>
      </c>
      <c r="F9" s="4">
        <v>16</v>
      </c>
      <c r="G9" s="45">
        <v>117</v>
      </c>
      <c r="H9" s="4">
        <v>31</v>
      </c>
      <c r="I9" s="4">
        <v>22</v>
      </c>
      <c r="J9" s="4">
        <v>83</v>
      </c>
      <c r="K9" s="4">
        <v>112</v>
      </c>
      <c r="L9" s="4">
        <v>127</v>
      </c>
      <c r="M9" s="4">
        <v>176</v>
      </c>
      <c r="N9" s="4">
        <v>162</v>
      </c>
      <c r="O9" s="4">
        <v>152</v>
      </c>
      <c r="P9" s="4">
        <v>621</v>
      </c>
      <c r="Q9" s="4">
        <v>415</v>
      </c>
      <c r="R9" s="4">
        <v>256</v>
      </c>
      <c r="S9" s="4">
        <v>281</v>
      </c>
      <c r="T9" s="4">
        <v>255</v>
      </c>
      <c r="U9" s="4">
        <v>199</v>
      </c>
      <c r="V9" s="4">
        <v>158</v>
      </c>
      <c r="W9" s="4">
        <v>136</v>
      </c>
      <c r="X9" s="4">
        <v>107</v>
      </c>
      <c r="Y9" s="4">
        <v>98</v>
      </c>
      <c r="Z9" s="4">
        <v>70</v>
      </c>
      <c r="AA9" s="45">
        <v>81</v>
      </c>
      <c r="AB9" s="45">
        <v>80</v>
      </c>
      <c r="AC9" s="45">
        <v>81</v>
      </c>
      <c r="AD9" s="45">
        <v>80</v>
      </c>
      <c r="AE9" s="4">
        <v>60</v>
      </c>
      <c r="AF9" s="5">
        <v>40</v>
      </c>
      <c r="AG9" s="5">
        <v>40</v>
      </c>
      <c r="AH9" s="4">
        <v>108</v>
      </c>
    </row>
    <row r="10" spans="1:34" ht="20.100000000000001" customHeight="1" x14ac:dyDescent="0.15">
      <c r="F10" s="2"/>
      <c r="G10" s="2"/>
      <c r="H10" s="8"/>
      <c r="I10" s="8"/>
      <c r="J10" s="8"/>
      <c r="K10" s="8"/>
      <c r="L10" s="7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7"/>
      <c r="AC10" s="7"/>
      <c r="AD10" s="8"/>
      <c r="AE10" s="8"/>
      <c r="AF10" s="8"/>
      <c r="AG10" s="8"/>
      <c r="AH10" s="8"/>
    </row>
    <row r="11" spans="1:34" ht="20.100000000000001" customHeight="1" x14ac:dyDescent="0.15">
      <c r="A11" s="8" t="s">
        <v>80</v>
      </c>
      <c r="B11" s="8"/>
      <c r="C11" s="8"/>
      <c r="D11" s="8"/>
      <c r="E11" s="7"/>
      <c r="F11" s="8"/>
      <c r="G11" s="8"/>
      <c r="H11" s="8"/>
      <c r="I11" s="8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7"/>
      <c r="W11" s="7"/>
      <c r="X11" s="7"/>
      <c r="Y11" s="7"/>
      <c r="Z11" s="7"/>
      <c r="AA11" s="7"/>
      <c r="AB11" s="7"/>
      <c r="AC11" s="7"/>
    </row>
    <row r="12" spans="1:34" ht="20.100000000000001" customHeight="1" x14ac:dyDescent="0.15">
      <c r="A12" s="7"/>
      <c r="B12" s="7"/>
      <c r="C12" s="7"/>
      <c r="D12" s="7"/>
      <c r="E12" s="7"/>
      <c r="G12" s="65"/>
      <c r="H12" s="141" t="s">
        <v>93</v>
      </c>
      <c r="I12" s="141"/>
      <c r="J12" s="141"/>
      <c r="K12" s="141"/>
      <c r="L12" s="141"/>
      <c r="M12" s="141"/>
      <c r="N12" s="141"/>
      <c r="O12" s="141"/>
      <c r="P12" s="65"/>
      <c r="Q12" s="65"/>
      <c r="R12" s="65"/>
      <c r="S12" s="65"/>
      <c r="T12" s="65"/>
      <c r="U12" s="65"/>
      <c r="V12" s="65"/>
      <c r="W12" s="65"/>
      <c r="X12" s="7"/>
      <c r="Y12" s="7"/>
      <c r="Z12" s="7"/>
      <c r="AA12" s="7"/>
      <c r="AB12" s="7"/>
      <c r="AC12" s="7"/>
    </row>
    <row r="13" spans="1:34" ht="20.100000000000001" customHeight="1" x14ac:dyDescent="0.15">
      <c r="A13" s="135" t="s">
        <v>1</v>
      </c>
      <c r="B13" s="123" t="s">
        <v>106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5"/>
      <c r="N13" s="118" t="s">
        <v>0</v>
      </c>
      <c r="O13" s="138"/>
      <c r="P13" s="8"/>
      <c r="Q13" s="8"/>
      <c r="R13" s="8"/>
      <c r="S13" s="8"/>
      <c r="T13" s="8"/>
      <c r="U13" s="8"/>
      <c r="V13" s="8"/>
      <c r="W13" s="8"/>
      <c r="X13" s="7"/>
      <c r="Y13" s="7"/>
      <c r="Z13" s="7"/>
      <c r="AA13" s="7"/>
      <c r="AB13" s="7"/>
      <c r="AC13" s="7"/>
    </row>
    <row r="14" spans="1:34" ht="20.100000000000001" customHeight="1" thickBot="1" x14ac:dyDescent="0.2">
      <c r="A14" s="136"/>
      <c r="B14" s="123" t="s">
        <v>13</v>
      </c>
      <c r="C14" s="125"/>
      <c r="D14" s="123" t="s">
        <v>14</v>
      </c>
      <c r="E14" s="125"/>
      <c r="F14" s="123" t="s">
        <v>15</v>
      </c>
      <c r="G14" s="125"/>
      <c r="H14" s="123" t="s">
        <v>16</v>
      </c>
      <c r="I14" s="125"/>
      <c r="J14" s="123" t="s">
        <v>17</v>
      </c>
      <c r="K14" s="125"/>
      <c r="L14" s="123" t="s">
        <v>18</v>
      </c>
      <c r="M14" s="125"/>
      <c r="N14" s="139"/>
      <c r="O14" s="140"/>
      <c r="P14" s="110"/>
      <c r="Q14" s="8"/>
      <c r="R14" s="8"/>
      <c r="S14" s="8"/>
      <c r="T14" s="8"/>
      <c r="U14" s="8"/>
      <c r="V14" s="8"/>
      <c r="W14" s="8"/>
      <c r="X14" s="7"/>
      <c r="Y14" s="7"/>
      <c r="Z14" s="7"/>
      <c r="AA14" s="7"/>
      <c r="AB14" s="7"/>
      <c r="AC14" s="7"/>
    </row>
    <row r="15" spans="1:34" ht="20.100000000000001" customHeight="1" thickBot="1" x14ac:dyDescent="0.2">
      <c r="A15" s="109" t="s">
        <v>109</v>
      </c>
      <c r="B15" s="123">
        <v>325</v>
      </c>
      <c r="C15" s="125"/>
      <c r="D15" s="123">
        <v>647</v>
      </c>
      <c r="E15" s="125"/>
      <c r="F15" s="123">
        <v>718</v>
      </c>
      <c r="G15" s="125"/>
      <c r="H15" s="123">
        <v>783</v>
      </c>
      <c r="I15" s="125"/>
      <c r="J15" s="123">
        <v>717</v>
      </c>
      <c r="K15" s="125"/>
      <c r="L15" s="123">
        <v>718</v>
      </c>
      <c r="M15" s="153"/>
      <c r="N15" s="151">
        <f>SUM(B15:L15)</f>
        <v>3908</v>
      </c>
      <c r="O15" s="152"/>
      <c r="P15" s="110"/>
      <c r="Q15" s="8"/>
      <c r="R15" s="8"/>
      <c r="S15" s="8"/>
      <c r="T15" s="8"/>
      <c r="U15" s="8"/>
      <c r="V15" s="13"/>
      <c r="W15" s="13"/>
      <c r="X15" s="7"/>
      <c r="Y15" s="7"/>
      <c r="Z15" s="7"/>
      <c r="AA15" s="7"/>
      <c r="AB15" s="7"/>
      <c r="AC15" s="7"/>
    </row>
    <row r="16" spans="1:34" ht="20.100000000000001" customHeight="1" thickBot="1" x14ac:dyDescent="0.2">
      <c r="A16" s="109" t="s">
        <v>114</v>
      </c>
      <c r="B16" s="123">
        <v>317</v>
      </c>
      <c r="C16" s="125"/>
      <c r="D16" s="123">
        <v>648</v>
      </c>
      <c r="E16" s="125"/>
      <c r="F16" s="123">
        <v>767</v>
      </c>
      <c r="G16" s="125"/>
      <c r="H16" s="123">
        <v>758</v>
      </c>
      <c r="I16" s="125"/>
      <c r="J16" s="123">
        <v>799</v>
      </c>
      <c r="K16" s="125"/>
      <c r="L16" s="123">
        <v>717</v>
      </c>
      <c r="M16" s="153"/>
      <c r="N16" s="151">
        <f>SUM(B16:L16)</f>
        <v>4006</v>
      </c>
      <c r="O16" s="152"/>
      <c r="P16" s="110"/>
      <c r="Q16" s="8"/>
      <c r="R16" s="8"/>
      <c r="S16" s="8"/>
      <c r="T16" s="8"/>
      <c r="U16" s="8"/>
      <c r="V16" s="13"/>
      <c r="W16" s="13"/>
      <c r="X16" s="7"/>
      <c r="Y16" s="7"/>
      <c r="Z16" s="7"/>
      <c r="AA16" s="7"/>
      <c r="AB16" s="7"/>
      <c r="AC16" s="7"/>
    </row>
    <row r="17" spans="1:34" ht="20.100000000000001" customHeight="1" thickBot="1" x14ac:dyDescent="0.2">
      <c r="A17" s="109" t="s">
        <v>165</v>
      </c>
      <c r="B17" s="123">
        <v>311</v>
      </c>
      <c r="C17" s="125"/>
      <c r="D17" s="123">
        <v>663</v>
      </c>
      <c r="E17" s="125"/>
      <c r="F17" s="123">
        <v>768</v>
      </c>
      <c r="G17" s="125"/>
      <c r="H17" s="123">
        <v>821</v>
      </c>
      <c r="I17" s="125"/>
      <c r="J17" s="123">
        <v>788</v>
      </c>
      <c r="K17" s="125"/>
      <c r="L17" s="123">
        <v>803</v>
      </c>
      <c r="M17" s="153"/>
      <c r="N17" s="151">
        <f>SUM(B17:L17)</f>
        <v>4154</v>
      </c>
      <c r="O17" s="152"/>
      <c r="P17" s="110"/>
      <c r="Q17" s="8"/>
      <c r="R17" s="8"/>
      <c r="S17" s="8"/>
      <c r="T17" s="8"/>
      <c r="U17" s="8"/>
      <c r="V17" s="13"/>
      <c r="W17" s="13"/>
      <c r="X17" s="7"/>
      <c r="Y17" s="7"/>
      <c r="Z17" s="7"/>
      <c r="AA17" s="7"/>
      <c r="AB17" s="7"/>
      <c r="AC17" s="7"/>
    </row>
    <row r="18" spans="1:34" ht="20.100000000000001" customHeight="1" thickBot="1" x14ac:dyDescent="0.2">
      <c r="A18" s="109" t="s">
        <v>168</v>
      </c>
      <c r="B18" s="123">
        <v>295</v>
      </c>
      <c r="C18" s="125"/>
      <c r="D18" s="123">
        <v>671</v>
      </c>
      <c r="E18" s="125"/>
      <c r="F18" s="123">
        <v>751</v>
      </c>
      <c r="G18" s="125"/>
      <c r="H18" s="123">
        <v>806</v>
      </c>
      <c r="I18" s="125"/>
      <c r="J18" s="123">
        <v>807</v>
      </c>
      <c r="K18" s="125"/>
      <c r="L18" s="123">
        <v>799</v>
      </c>
      <c r="M18" s="153"/>
      <c r="N18" s="151">
        <f>SUM(B18:L18)</f>
        <v>4129</v>
      </c>
      <c r="O18" s="152"/>
      <c r="P18" s="110"/>
      <c r="Q18" s="8"/>
      <c r="R18" s="8"/>
      <c r="S18" s="8"/>
      <c r="T18" s="8"/>
      <c r="U18" s="8"/>
      <c r="V18" s="13"/>
      <c r="W18" s="13"/>
      <c r="X18" s="7"/>
      <c r="Y18" s="7"/>
      <c r="Z18" s="7"/>
      <c r="AA18" s="7"/>
      <c r="AB18" s="7"/>
      <c r="AC18" s="7"/>
    </row>
    <row r="19" spans="1:34" ht="20.100000000000001" customHeight="1" thickBot="1" x14ac:dyDescent="0.2">
      <c r="A19" s="109" t="s">
        <v>174</v>
      </c>
      <c r="B19" s="123">
        <v>281</v>
      </c>
      <c r="C19" s="125"/>
      <c r="D19" s="123">
        <v>679</v>
      </c>
      <c r="E19" s="125"/>
      <c r="F19" s="123">
        <v>773</v>
      </c>
      <c r="G19" s="125"/>
      <c r="H19" s="123">
        <v>789</v>
      </c>
      <c r="I19" s="125"/>
      <c r="J19" s="123">
        <v>810</v>
      </c>
      <c r="K19" s="125"/>
      <c r="L19" s="123">
        <v>808</v>
      </c>
      <c r="M19" s="153"/>
      <c r="N19" s="151">
        <f>SUM(B19:L19)</f>
        <v>4140</v>
      </c>
      <c r="O19" s="152"/>
      <c r="P19" s="110"/>
      <c r="Q19" s="8"/>
      <c r="R19" s="8"/>
      <c r="S19" s="8"/>
      <c r="T19" s="8"/>
      <c r="U19" s="8"/>
      <c r="V19" s="13"/>
      <c r="W19" s="13"/>
      <c r="X19" s="7"/>
      <c r="Y19" s="7"/>
      <c r="Z19" s="7"/>
      <c r="AA19" s="7"/>
      <c r="AB19" s="7"/>
      <c r="AC19" s="7"/>
    </row>
    <row r="20" spans="1:34" ht="20.100000000000001" customHeight="1" x14ac:dyDescent="0.15"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ht="20.100000000000001" customHeight="1" x14ac:dyDescent="0.15">
      <c r="A21" s="8" t="s">
        <v>116</v>
      </c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ht="20.100000000000001" customHeight="1" x14ac:dyDescent="0.15">
      <c r="A22" s="8"/>
      <c r="B22" s="8"/>
      <c r="C22" s="8"/>
      <c r="D22" s="8"/>
      <c r="E22" s="8"/>
      <c r="F22" s="7"/>
      <c r="G22" s="7"/>
      <c r="H22" s="7"/>
      <c r="I22" s="7"/>
      <c r="J22" s="7"/>
      <c r="K22" s="7"/>
      <c r="L22" s="65"/>
      <c r="M22" s="65"/>
      <c r="N22" s="8" t="s">
        <v>122</v>
      </c>
      <c r="O22" s="8"/>
      <c r="P22" s="65"/>
      <c r="Q22" s="65"/>
      <c r="T22" s="8"/>
      <c r="U22" s="8"/>
      <c r="V22" s="7"/>
      <c r="W22" s="7"/>
      <c r="X22" s="7"/>
      <c r="Y22" s="7"/>
      <c r="Z22" s="7"/>
      <c r="AA22" s="8"/>
      <c r="AB22" s="7"/>
      <c r="AC22" s="7"/>
      <c r="AD22" s="7"/>
      <c r="AE22" s="7"/>
      <c r="AF22" s="7"/>
      <c r="AG22" s="7"/>
      <c r="AH22" s="7"/>
    </row>
    <row r="23" spans="1:34" ht="20.100000000000001" customHeight="1" x14ac:dyDescent="0.15">
      <c r="A23" s="118" t="s">
        <v>117</v>
      </c>
      <c r="B23" s="147"/>
      <c r="C23" s="147"/>
      <c r="D23" s="147"/>
      <c r="E23" s="138"/>
      <c r="F23" s="123" t="s">
        <v>120</v>
      </c>
      <c r="G23" s="124"/>
      <c r="H23" s="124"/>
      <c r="I23" s="124"/>
      <c r="J23" s="124"/>
      <c r="K23" s="124"/>
      <c r="L23" s="124"/>
      <c r="M23" s="124"/>
      <c r="N23" s="124"/>
      <c r="O23" s="125"/>
      <c r="P23" s="7"/>
      <c r="Q23" s="7"/>
      <c r="R23" s="8"/>
      <c r="S23" s="8"/>
      <c r="T23" s="7"/>
      <c r="U23" s="7"/>
      <c r="X23" s="44"/>
      <c r="Y23" s="44"/>
      <c r="Z23" s="204"/>
      <c r="AA23" s="204"/>
      <c r="AB23" s="7"/>
      <c r="AC23" s="7"/>
    </row>
    <row r="24" spans="1:34" ht="20.100000000000001" customHeight="1" x14ac:dyDescent="0.15">
      <c r="A24" s="148"/>
      <c r="B24" s="149"/>
      <c r="C24" s="149"/>
      <c r="D24" s="149"/>
      <c r="E24" s="150"/>
      <c r="F24" s="123" t="s">
        <v>163</v>
      </c>
      <c r="G24" s="125"/>
      <c r="H24" s="123" t="s">
        <v>109</v>
      </c>
      <c r="I24" s="125"/>
      <c r="J24" s="123" t="s">
        <v>114</v>
      </c>
      <c r="K24" s="125"/>
      <c r="L24" s="128" t="s">
        <v>165</v>
      </c>
      <c r="M24" s="128"/>
      <c r="N24" s="128" t="s">
        <v>168</v>
      </c>
      <c r="O24" s="128"/>
      <c r="P24" s="7"/>
      <c r="Q24" s="7"/>
      <c r="R24" s="8"/>
      <c r="S24" s="8"/>
      <c r="T24" s="7"/>
      <c r="U24" s="7"/>
      <c r="X24" s="44"/>
      <c r="Y24" s="44"/>
      <c r="Z24" s="204"/>
      <c r="AA24" s="204"/>
      <c r="AB24" s="7"/>
      <c r="AC24" s="7"/>
    </row>
    <row r="25" spans="1:34" ht="20.100000000000001" customHeight="1" x14ac:dyDescent="0.15">
      <c r="A25" s="123" t="s">
        <v>118</v>
      </c>
      <c r="B25" s="124"/>
      <c r="C25" s="124"/>
      <c r="D25" s="124"/>
      <c r="E25" s="125"/>
      <c r="F25" s="155">
        <v>685</v>
      </c>
      <c r="G25" s="156"/>
      <c r="H25" s="154">
        <v>164</v>
      </c>
      <c r="I25" s="154"/>
      <c r="J25" s="154">
        <v>424</v>
      </c>
      <c r="K25" s="154"/>
      <c r="L25" s="154">
        <v>628</v>
      </c>
      <c r="M25" s="154"/>
      <c r="N25" s="154">
        <v>761</v>
      </c>
      <c r="O25" s="154"/>
      <c r="P25" s="8"/>
      <c r="Q25" s="8"/>
      <c r="R25" s="8"/>
      <c r="S25" s="8"/>
      <c r="T25" s="8"/>
      <c r="U25" s="8"/>
      <c r="V25" s="8"/>
      <c r="W25" s="8"/>
      <c r="X25" s="8"/>
      <c r="Y25" s="8"/>
      <c r="Z25" s="7"/>
      <c r="AA25" s="7"/>
      <c r="AB25" s="7"/>
      <c r="AC25" s="7"/>
    </row>
    <row r="26" spans="1:34" ht="20.100000000000001" customHeight="1" x14ac:dyDescent="0.15">
      <c r="A26" s="142" t="s">
        <v>119</v>
      </c>
      <c r="B26" s="143"/>
      <c r="C26" s="143"/>
      <c r="D26" s="143"/>
      <c r="E26" s="144"/>
      <c r="F26" s="155">
        <v>93</v>
      </c>
      <c r="G26" s="156"/>
      <c r="H26" s="154">
        <v>3</v>
      </c>
      <c r="I26" s="154"/>
      <c r="J26" s="154">
        <v>29</v>
      </c>
      <c r="K26" s="154"/>
      <c r="L26" s="154">
        <v>49</v>
      </c>
      <c r="M26" s="154"/>
      <c r="N26" s="154">
        <v>72</v>
      </c>
      <c r="O26" s="154"/>
      <c r="P26" s="48"/>
      <c r="Q26" s="48"/>
      <c r="R26" s="48"/>
      <c r="S26" s="48"/>
      <c r="T26" s="8"/>
      <c r="U26" s="8"/>
      <c r="Z26" s="204"/>
      <c r="AA26" s="204"/>
      <c r="AB26" s="66"/>
      <c r="AC26" s="66"/>
    </row>
    <row r="27" spans="1:34" ht="20.100000000000001" customHeight="1" x14ac:dyDescent="0.15">
      <c r="A27" s="142" t="s">
        <v>121</v>
      </c>
      <c r="B27" s="143"/>
      <c r="C27" s="143"/>
      <c r="D27" s="143"/>
      <c r="E27" s="144"/>
      <c r="F27" s="155">
        <f>SUM(F25:F26)</f>
        <v>778</v>
      </c>
      <c r="G27" s="156"/>
      <c r="H27" s="154">
        <f>SUM(H25:H26)</f>
        <v>167</v>
      </c>
      <c r="I27" s="154"/>
      <c r="J27" s="154">
        <f>SUM(J25:J26)</f>
        <v>453</v>
      </c>
      <c r="K27" s="154"/>
      <c r="L27" s="154">
        <f>SUM(L25:L26)</f>
        <v>677</v>
      </c>
      <c r="M27" s="154"/>
      <c r="N27" s="154">
        <f>SUM(N25:N26)</f>
        <v>833</v>
      </c>
      <c r="O27" s="154"/>
      <c r="P27" s="48"/>
      <c r="Q27" s="48"/>
      <c r="R27" s="48"/>
      <c r="S27" s="48"/>
      <c r="T27" s="7"/>
      <c r="U27" s="7"/>
      <c r="V27" s="7"/>
      <c r="W27" s="7"/>
      <c r="X27" s="7"/>
      <c r="Y27" s="7"/>
      <c r="Z27" s="7"/>
      <c r="AA27" s="7"/>
      <c r="AB27" s="7"/>
      <c r="AC27" s="7"/>
    </row>
    <row r="28" spans="1:34" ht="20.100000000000001" customHeight="1" x14ac:dyDescent="0.15">
      <c r="A28" s="17"/>
      <c r="B28" s="17"/>
      <c r="C28" s="17"/>
      <c r="D28" s="17"/>
      <c r="E28" s="1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2"/>
      <c r="S28" s="2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ht="20.100000000000001" customHeight="1" x14ac:dyDescent="0.15">
      <c r="A29" s="17"/>
      <c r="B29" s="17"/>
      <c r="C29" s="17"/>
      <c r="D29" s="17"/>
      <c r="E29" s="1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2"/>
      <c r="S29" s="2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ht="20.100000000000001" customHeight="1" x14ac:dyDescent="0.15">
      <c r="A30" s="17"/>
      <c r="B30" s="17"/>
      <c r="C30" s="17"/>
      <c r="D30" s="17"/>
      <c r="E30" s="1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2"/>
      <c r="S30" s="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ht="20.100000000000001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7"/>
      <c r="M31" s="7"/>
      <c r="N31" s="8"/>
      <c r="O31" s="8"/>
      <c r="P31" s="8"/>
      <c r="Q31" s="8"/>
      <c r="R31" s="8"/>
      <c r="S31" s="8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</row>
    <row r="32" spans="1:34" ht="20.100000000000001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</row>
    <row r="33" spans="1:5" ht="20.100000000000001" customHeight="1" x14ac:dyDescent="0.15">
      <c r="A33" s="1"/>
      <c r="B33" s="1"/>
      <c r="C33" s="1"/>
      <c r="D33" s="1"/>
      <c r="E33" s="1"/>
    </row>
  </sheetData>
  <customSheetViews>
    <customSheetView guid="{5D3DAAC1-4253-4E98-A018-DC382AF55159}" scale="75" showPageBreaks="1" showRuler="0" topLeftCell="A19">
      <selection activeCell="A19" sqref="A1:IV65536"/>
      <pageMargins left="1.1811023622047245" right="0.19685039370078741" top="1.02" bottom="0.97" header="0.78740157480314965" footer="0.78740157480314965"/>
      <pageSetup paperSize="9" scale="80" orientation="landscape" horizontalDpi="300" verticalDpi="300" r:id="rId1"/>
      <headerFooter alignWithMargins="0">
        <oddHeader>&amp;R&amp;"ＭＳ 明朝,標準"子育　２</oddHeader>
        <oddFooter>&amp;R&amp;"ＭＳ 明朝,標準"子育　２</oddFooter>
      </headerFooter>
    </customSheetView>
    <customSheetView guid="{41010E3D-E7F6-4E1F-9C17-5FCE69E482D2}" showRuler="0" topLeftCell="A4">
      <selection activeCell="N35" sqref="N35:O35"/>
      <pageMargins left="1.1811023622047245" right="0.19685039370078741" top="1.02" bottom="0.97" header="0.78740157480314965" footer="0.78740157480314965"/>
      <pageSetup paperSize="9" scale="80" orientation="landscape" horizontalDpi="300" verticalDpi="300" r:id="rId2"/>
      <headerFooter alignWithMargins="0">
        <oddHeader>&amp;R&amp;"ＭＳ 明朝,標準"子育　２</oddHeader>
        <oddFooter>&amp;R&amp;"ＭＳ 明朝,標準"子育　２</oddFooter>
      </headerFooter>
    </customSheetView>
    <customSheetView guid="{DD7B58AB-B959-4248-829C-2E16A93D1BE2}" showRuler="0" topLeftCell="A4">
      <selection activeCell="N35" sqref="N35:O35"/>
      <pageMargins left="1.1811023622047245" right="0.19685039370078741" top="1.02" bottom="0.97" header="0.78740157480314965" footer="0.78740157480314965"/>
      <pageSetup paperSize="9" scale="80" orientation="landscape" horizontalDpi="300" verticalDpi="300" r:id="rId3"/>
      <headerFooter alignWithMargins="0">
        <oddHeader>&amp;R&amp;"ＭＳ 明朝,標準"子育　２</oddHeader>
        <oddFooter>&amp;R&amp;"ＭＳ 明朝,標準"子育　２</oddFooter>
      </headerFooter>
    </customSheetView>
  </customSheetViews>
  <mergeCells count="82">
    <mergeCell ref="F24:G24"/>
    <mergeCell ref="H15:I15"/>
    <mergeCell ref="H16:I16"/>
    <mergeCell ref="H17:I17"/>
    <mergeCell ref="J27:K27"/>
    <mergeCell ref="H26:I26"/>
    <mergeCell ref="H27:I27"/>
    <mergeCell ref="J18:K18"/>
    <mergeCell ref="J19:K19"/>
    <mergeCell ref="J24:K24"/>
    <mergeCell ref="G3:K3"/>
    <mergeCell ref="L3:N3"/>
    <mergeCell ref="P3:U3"/>
    <mergeCell ref="N27:O27"/>
    <mergeCell ref="F23:O23"/>
    <mergeCell ref="L24:M24"/>
    <mergeCell ref="L25:M25"/>
    <mergeCell ref="L26:M26"/>
    <mergeCell ref="L27:M27"/>
    <mergeCell ref="J25:K25"/>
    <mergeCell ref="H24:I24"/>
    <mergeCell ref="H25:I25"/>
    <mergeCell ref="F25:G25"/>
    <mergeCell ref="F26:G26"/>
    <mergeCell ref="F27:G27"/>
    <mergeCell ref="J26:K26"/>
    <mergeCell ref="L14:M14"/>
    <mergeCell ref="L15:M15"/>
    <mergeCell ref="L16:M16"/>
    <mergeCell ref="L17:M17"/>
    <mergeCell ref="J15:K15"/>
    <mergeCell ref="J16:K16"/>
    <mergeCell ref="J17:K17"/>
    <mergeCell ref="N24:O24"/>
    <mergeCell ref="N25:O25"/>
    <mergeCell ref="N26:O26"/>
    <mergeCell ref="H18:I18"/>
    <mergeCell ref="H19:I19"/>
    <mergeCell ref="N16:O16"/>
    <mergeCell ref="N17:O17"/>
    <mergeCell ref="N19:O19"/>
    <mergeCell ref="L18:M18"/>
    <mergeCell ref="L19:M19"/>
    <mergeCell ref="H14:I14"/>
    <mergeCell ref="Z3:AH3"/>
    <mergeCell ref="W3:X3"/>
    <mergeCell ref="A27:E27"/>
    <mergeCell ref="A3:A4"/>
    <mergeCell ref="B5:C5"/>
    <mergeCell ref="B6:C6"/>
    <mergeCell ref="B7:C7"/>
    <mergeCell ref="J14:K14"/>
    <mergeCell ref="B8:C8"/>
    <mergeCell ref="B9:C9"/>
    <mergeCell ref="A23:E24"/>
    <mergeCell ref="A25:E25"/>
    <mergeCell ref="A26:E26"/>
    <mergeCell ref="N18:O18"/>
    <mergeCell ref="N15:O15"/>
    <mergeCell ref="F15:G15"/>
    <mergeCell ref="F16:G16"/>
    <mergeCell ref="D16:E16"/>
    <mergeCell ref="B16:C16"/>
    <mergeCell ref="B14:C14"/>
    <mergeCell ref="D14:E14"/>
    <mergeCell ref="F14:G14"/>
    <mergeCell ref="A13:A14"/>
    <mergeCell ref="AA2:AH2"/>
    <mergeCell ref="B17:C17"/>
    <mergeCell ref="B18:C18"/>
    <mergeCell ref="B19:C19"/>
    <mergeCell ref="N13:O14"/>
    <mergeCell ref="H12:O12"/>
    <mergeCell ref="B13:M13"/>
    <mergeCell ref="D17:E17"/>
    <mergeCell ref="F17:G17"/>
    <mergeCell ref="F18:G18"/>
    <mergeCell ref="D18:E18"/>
    <mergeCell ref="D19:E19"/>
    <mergeCell ref="F19:G19"/>
    <mergeCell ref="B15:C15"/>
    <mergeCell ref="D15:E15"/>
  </mergeCells>
  <phoneticPr fontId="2"/>
  <pageMargins left="0.78740157480314965" right="0.78740157480314965" top="0.98425196850393704" bottom="0.98425196850393704" header="0.59055118110236227" footer="0.59055118110236227"/>
  <pageSetup paperSize="9" scale="80" orientation="landscape" r:id="rId4"/>
  <headerFooter scaleWithDoc="0" alignWithMargins="0">
    <oddHeader>&amp;R&amp;"ＭＳ 明朝,標準"&amp;9子ども　２</oddHeader>
    <oddFooter>&amp;R&amp;"ＭＳ 明朝,標準"&amp;9子ども　２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3"/>
  <sheetViews>
    <sheetView zoomScaleNormal="100" workbookViewId="0">
      <selection sqref="A1:E1"/>
    </sheetView>
  </sheetViews>
  <sheetFormatPr defaultColWidth="9" defaultRowHeight="13.5" x14ac:dyDescent="0.15"/>
  <cols>
    <col min="1" max="1" width="6.625" style="1" customWidth="1"/>
    <col min="2" max="13" width="10.625" style="1" customWidth="1"/>
    <col min="14" max="16384" width="9" style="1"/>
  </cols>
  <sheetData>
    <row r="1" spans="1:16" ht="21" customHeight="1" x14ac:dyDescent="0.15">
      <c r="A1" s="126" t="s">
        <v>123</v>
      </c>
      <c r="B1" s="126"/>
      <c r="C1" s="126"/>
      <c r="D1" s="126"/>
      <c r="E1" s="126"/>
      <c r="F1" s="8"/>
      <c r="G1" s="126" t="s">
        <v>124</v>
      </c>
      <c r="H1" s="126"/>
      <c r="I1" s="126"/>
      <c r="J1" s="126"/>
      <c r="K1" s="126"/>
    </row>
    <row r="2" spans="1:16" ht="21" customHeight="1" x14ac:dyDescent="0.15">
      <c r="A2" s="130" t="s">
        <v>96</v>
      </c>
      <c r="B2" s="130"/>
      <c r="C2" s="130"/>
      <c r="D2" s="130"/>
      <c r="E2" s="67"/>
      <c r="F2" s="25"/>
      <c r="G2" s="67"/>
      <c r="L2" s="130" t="s">
        <v>97</v>
      </c>
      <c r="M2" s="130"/>
      <c r="N2" s="130"/>
      <c r="O2" s="130"/>
      <c r="P2" s="130"/>
    </row>
    <row r="3" spans="1:16" ht="21" customHeight="1" x14ac:dyDescent="0.15">
      <c r="A3" s="135"/>
      <c r="B3" s="123"/>
      <c r="C3" s="124"/>
      <c r="D3" s="124"/>
      <c r="E3" s="31"/>
      <c r="F3" s="7"/>
      <c r="G3" s="128" t="s">
        <v>34</v>
      </c>
      <c r="H3" s="128" t="s">
        <v>44</v>
      </c>
      <c r="I3" s="128" t="s">
        <v>45</v>
      </c>
      <c r="J3" s="128"/>
      <c r="K3" s="128"/>
      <c r="L3" s="128"/>
      <c r="M3" s="128"/>
      <c r="N3" s="128"/>
      <c r="O3" s="128"/>
      <c r="P3" s="128"/>
    </row>
    <row r="4" spans="1:16" ht="21" customHeight="1" x14ac:dyDescent="0.15">
      <c r="A4" s="136"/>
      <c r="B4" s="4" t="s">
        <v>46</v>
      </c>
      <c r="C4" s="4" t="s">
        <v>47</v>
      </c>
      <c r="D4" s="5" t="s">
        <v>48</v>
      </c>
      <c r="E4" s="31"/>
      <c r="F4" s="7"/>
      <c r="G4" s="128"/>
      <c r="H4" s="128"/>
      <c r="I4" s="128" t="s">
        <v>49</v>
      </c>
      <c r="J4" s="128"/>
      <c r="K4" s="128"/>
      <c r="L4" s="128"/>
      <c r="M4" s="128" t="s">
        <v>50</v>
      </c>
      <c r="N4" s="128"/>
      <c r="O4" s="128"/>
      <c r="P4" s="128"/>
    </row>
    <row r="5" spans="1:16" ht="21" customHeight="1" thickBot="1" x14ac:dyDescent="0.2">
      <c r="A5" s="59" t="s">
        <v>107</v>
      </c>
      <c r="B5" s="9">
        <v>16</v>
      </c>
      <c r="C5" s="9">
        <v>2</v>
      </c>
      <c r="D5" s="68">
        <v>1</v>
      </c>
      <c r="E5" s="69"/>
      <c r="F5" s="21"/>
      <c r="G5" s="128"/>
      <c r="H5" s="135"/>
      <c r="I5" s="4" t="s">
        <v>51</v>
      </c>
      <c r="J5" s="4" t="s">
        <v>52</v>
      </c>
      <c r="K5" s="4" t="s">
        <v>53</v>
      </c>
      <c r="L5" s="54" t="s">
        <v>0</v>
      </c>
      <c r="M5" s="4" t="s">
        <v>51</v>
      </c>
      <c r="N5" s="4" t="s">
        <v>52</v>
      </c>
      <c r="O5" s="4" t="s">
        <v>53</v>
      </c>
      <c r="P5" s="54" t="s">
        <v>0</v>
      </c>
    </row>
    <row r="6" spans="1:16" ht="21" customHeight="1" thickBot="1" x14ac:dyDescent="0.2">
      <c r="A6" s="59" t="s">
        <v>113</v>
      </c>
      <c r="B6" s="9">
        <v>16</v>
      </c>
      <c r="C6" s="9">
        <v>2</v>
      </c>
      <c r="D6" s="68">
        <v>1</v>
      </c>
      <c r="E6" s="69"/>
      <c r="F6" s="21"/>
      <c r="G6" s="5" t="s">
        <v>107</v>
      </c>
      <c r="H6" s="70">
        <f>L6+P6</f>
        <v>2463</v>
      </c>
      <c r="I6" s="71">
        <v>632</v>
      </c>
      <c r="J6" s="72">
        <v>735</v>
      </c>
      <c r="K6" s="73">
        <v>775</v>
      </c>
      <c r="L6" s="70">
        <f>SUM(I6:K6)</f>
        <v>2142</v>
      </c>
      <c r="M6" s="71">
        <v>84</v>
      </c>
      <c r="N6" s="72">
        <v>113</v>
      </c>
      <c r="O6" s="73">
        <v>124</v>
      </c>
      <c r="P6" s="70">
        <f>SUM(M6:O6)</f>
        <v>321</v>
      </c>
    </row>
    <row r="7" spans="1:16" ht="21" customHeight="1" thickBot="1" x14ac:dyDescent="0.2">
      <c r="A7" s="59" t="s">
        <v>164</v>
      </c>
      <c r="B7" s="9">
        <v>16</v>
      </c>
      <c r="C7" s="9">
        <v>2</v>
      </c>
      <c r="D7" s="68">
        <v>1</v>
      </c>
      <c r="E7" s="69"/>
      <c r="F7" s="21"/>
      <c r="G7" s="5" t="s">
        <v>113</v>
      </c>
      <c r="H7" s="70">
        <f>L7+P7</f>
        <v>2290</v>
      </c>
      <c r="I7" s="71">
        <v>615</v>
      </c>
      <c r="J7" s="72">
        <v>646</v>
      </c>
      <c r="K7" s="73">
        <v>744</v>
      </c>
      <c r="L7" s="70">
        <f>SUM(I7:K7)</f>
        <v>2005</v>
      </c>
      <c r="M7" s="71">
        <v>87</v>
      </c>
      <c r="N7" s="72">
        <v>79</v>
      </c>
      <c r="O7" s="73">
        <v>119</v>
      </c>
      <c r="P7" s="70">
        <f>SUM(M7:O7)</f>
        <v>285</v>
      </c>
    </row>
    <row r="8" spans="1:16" ht="21" customHeight="1" thickBot="1" x14ac:dyDescent="0.2">
      <c r="A8" s="59" t="s">
        <v>167</v>
      </c>
      <c r="B8" s="9">
        <v>16</v>
      </c>
      <c r="C8" s="9">
        <v>2</v>
      </c>
      <c r="D8" s="68">
        <v>1</v>
      </c>
      <c r="E8" s="69"/>
      <c r="F8" s="21"/>
      <c r="G8" s="5" t="s">
        <v>164</v>
      </c>
      <c r="H8" s="70">
        <f>L8+P8</f>
        <v>2087</v>
      </c>
      <c r="I8" s="71">
        <v>528</v>
      </c>
      <c r="J8" s="72">
        <v>618</v>
      </c>
      <c r="K8" s="73">
        <v>667</v>
      </c>
      <c r="L8" s="70">
        <f>SUM(I8:K8)</f>
        <v>1813</v>
      </c>
      <c r="M8" s="71">
        <v>78</v>
      </c>
      <c r="N8" s="72">
        <v>98</v>
      </c>
      <c r="O8" s="73">
        <v>98</v>
      </c>
      <c r="P8" s="70">
        <f>SUM(M8:O8)</f>
        <v>274</v>
      </c>
    </row>
    <row r="9" spans="1:16" ht="21" customHeight="1" thickBot="1" x14ac:dyDescent="0.2">
      <c r="A9" s="59" t="s">
        <v>173</v>
      </c>
      <c r="B9" s="9">
        <v>15</v>
      </c>
      <c r="C9" s="9">
        <v>2</v>
      </c>
      <c r="D9" s="68">
        <v>1</v>
      </c>
      <c r="E9" s="69"/>
      <c r="F9" s="21"/>
      <c r="G9" s="5" t="s">
        <v>167</v>
      </c>
      <c r="H9" s="70">
        <f>L9+P9</f>
        <v>1939</v>
      </c>
      <c r="I9" s="71">
        <v>474</v>
      </c>
      <c r="J9" s="72">
        <v>547</v>
      </c>
      <c r="K9" s="73">
        <v>618</v>
      </c>
      <c r="L9" s="70">
        <f>SUM(I9:K9)</f>
        <v>1639</v>
      </c>
      <c r="M9" s="71">
        <v>101</v>
      </c>
      <c r="N9" s="72">
        <v>96</v>
      </c>
      <c r="O9" s="73">
        <v>103</v>
      </c>
      <c r="P9" s="70">
        <f>SUM(M9:O9)</f>
        <v>300</v>
      </c>
    </row>
    <row r="10" spans="1:16" ht="21" customHeight="1" thickBot="1" x14ac:dyDescent="0.2">
      <c r="G10" s="5" t="s">
        <v>173</v>
      </c>
      <c r="H10" s="70">
        <f>L10+P10</f>
        <v>1615</v>
      </c>
      <c r="I10" s="71">
        <v>384</v>
      </c>
      <c r="J10" s="72">
        <v>431</v>
      </c>
      <c r="K10" s="73">
        <v>534</v>
      </c>
      <c r="L10" s="70">
        <f>SUM(I10:K10)</f>
        <v>1349</v>
      </c>
      <c r="M10" s="71">
        <v>81</v>
      </c>
      <c r="N10" s="72">
        <v>85</v>
      </c>
      <c r="O10" s="73">
        <v>100</v>
      </c>
      <c r="P10" s="70">
        <f>SUM(M10:O10)</f>
        <v>266</v>
      </c>
    </row>
    <row r="11" spans="1:16" ht="16.5" customHeight="1" x14ac:dyDescent="0.15">
      <c r="G11" s="8" t="s">
        <v>99</v>
      </c>
    </row>
    <row r="12" spans="1:16" ht="16.5" customHeight="1" x14ac:dyDescent="0.15">
      <c r="G12" s="8" t="s">
        <v>115</v>
      </c>
    </row>
    <row r="13" spans="1:16" ht="21" customHeight="1" x14ac:dyDescent="0.15">
      <c r="A13" s="67"/>
      <c r="B13" s="67"/>
      <c r="C13" s="67"/>
      <c r="D13" s="8"/>
      <c r="E13" s="8"/>
    </row>
    <row r="14" spans="1:16" ht="21" customHeight="1" x14ac:dyDescent="0.15">
      <c r="A14" s="126" t="s">
        <v>125</v>
      </c>
      <c r="B14" s="126"/>
      <c r="C14" s="126"/>
      <c r="D14" s="126"/>
    </row>
    <row r="15" spans="1:16" ht="21" customHeight="1" x14ac:dyDescent="0.15">
      <c r="A15" s="74"/>
      <c r="B15" s="7"/>
      <c r="C15" s="7"/>
      <c r="D15" s="13"/>
      <c r="I15" s="46"/>
      <c r="J15" s="46"/>
      <c r="K15" s="130" t="s">
        <v>98</v>
      </c>
      <c r="L15" s="130"/>
      <c r="M15" s="130"/>
    </row>
    <row r="16" spans="1:16" ht="21" customHeight="1" x14ac:dyDescent="0.15">
      <c r="A16" s="169" t="s">
        <v>54</v>
      </c>
      <c r="B16" s="170"/>
      <c r="C16" s="171"/>
      <c r="D16" s="157" t="s">
        <v>108</v>
      </c>
      <c r="E16" s="157"/>
      <c r="F16" s="157" t="s">
        <v>107</v>
      </c>
      <c r="G16" s="157"/>
      <c r="H16" s="157" t="s">
        <v>113</v>
      </c>
      <c r="I16" s="157"/>
      <c r="J16" s="157" t="s">
        <v>164</v>
      </c>
      <c r="K16" s="157"/>
      <c r="L16" s="157" t="s">
        <v>167</v>
      </c>
      <c r="M16" s="157"/>
    </row>
    <row r="17" spans="1:15" ht="21" customHeight="1" x14ac:dyDescent="0.15">
      <c r="A17" s="172"/>
      <c r="B17" s="173"/>
      <c r="C17" s="174"/>
      <c r="D17" s="4" t="s">
        <v>55</v>
      </c>
      <c r="E17" s="4" t="s">
        <v>56</v>
      </c>
      <c r="F17" s="4" t="s">
        <v>55</v>
      </c>
      <c r="G17" s="4" t="s">
        <v>56</v>
      </c>
      <c r="H17" s="43" t="s">
        <v>55</v>
      </c>
      <c r="I17" s="43" t="s">
        <v>56</v>
      </c>
      <c r="J17" s="43" t="s">
        <v>55</v>
      </c>
      <c r="K17" s="43" t="s">
        <v>56</v>
      </c>
      <c r="L17" s="43" t="s">
        <v>55</v>
      </c>
      <c r="M17" s="43" t="s">
        <v>56</v>
      </c>
    </row>
    <row r="18" spans="1:15" ht="21" customHeight="1" x14ac:dyDescent="0.15">
      <c r="A18" s="159" t="s">
        <v>57</v>
      </c>
      <c r="B18" s="160"/>
      <c r="C18" s="161"/>
      <c r="D18" s="75">
        <v>934</v>
      </c>
      <c r="E18" s="75">
        <v>35390000</v>
      </c>
      <c r="F18" s="76">
        <v>842</v>
      </c>
      <c r="G18" s="75">
        <v>31870000</v>
      </c>
      <c r="H18" s="76">
        <v>838</v>
      </c>
      <c r="I18" s="75">
        <v>31828000</v>
      </c>
      <c r="J18" s="76">
        <v>731</v>
      </c>
      <c r="K18" s="75">
        <v>27778000</v>
      </c>
      <c r="L18" s="76">
        <v>629</v>
      </c>
      <c r="M18" s="75">
        <v>23894000</v>
      </c>
    </row>
    <row r="19" spans="1:15" ht="21" customHeight="1" x14ac:dyDescent="0.15">
      <c r="A19" s="162" t="s">
        <v>58</v>
      </c>
      <c r="B19" s="163"/>
      <c r="C19" s="64" t="s">
        <v>59</v>
      </c>
      <c r="D19" s="75">
        <v>2601</v>
      </c>
      <c r="E19" s="77">
        <v>166792890</v>
      </c>
      <c r="F19" s="75">
        <v>2446</v>
      </c>
      <c r="G19" s="77">
        <v>164297410</v>
      </c>
      <c r="H19" s="75">
        <v>2365</v>
      </c>
      <c r="I19" s="77">
        <v>160638400</v>
      </c>
      <c r="J19" s="75">
        <v>2137</v>
      </c>
      <c r="K19" s="77">
        <v>145866700</v>
      </c>
      <c r="L19" s="75">
        <v>1916</v>
      </c>
      <c r="M19" s="77">
        <v>147093890</v>
      </c>
      <c r="N19" s="78"/>
    </row>
    <row r="20" spans="1:15" ht="21" customHeight="1" x14ac:dyDescent="0.15">
      <c r="A20" s="119"/>
      <c r="B20" s="164"/>
      <c r="C20" s="54" t="s">
        <v>60</v>
      </c>
      <c r="D20" s="80">
        <v>2607</v>
      </c>
      <c r="E20" s="80"/>
      <c r="F20" s="80">
        <v>2476</v>
      </c>
      <c r="G20" s="81"/>
      <c r="H20" s="80">
        <v>2371</v>
      </c>
      <c r="I20" s="81"/>
      <c r="J20" s="80">
        <v>2121</v>
      </c>
      <c r="K20" s="81"/>
      <c r="L20" s="80">
        <v>1923</v>
      </c>
      <c r="M20" s="81"/>
    </row>
    <row r="21" spans="1:15" ht="21" customHeight="1" x14ac:dyDescent="0.15">
      <c r="A21" s="167" t="s">
        <v>61</v>
      </c>
      <c r="B21" s="168"/>
      <c r="C21" s="131"/>
      <c r="D21" s="75">
        <v>1053</v>
      </c>
      <c r="E21" s="75">
        <v>77432580</v>
      </c>
      <c r="F21" s="82" t="s">
        <v>112</v>
      </c>
      <c r="G21" s="82" t="s">
        <v>112</v>
      </c>
      <c r="H21" s="82" t="s">
        <v>112</v>
      </c>
      <c r="I21" s="82" t="s">
        <v>112</v>
      </c>
      <c r="J21" s="82" t="s">
        <v>112</v>
      </c>
      <c r="K21" s="82" t="s">
        <v>112</v>
      </c>
      <c r="L21" s="82" t="s">
        <v>112</v>
      </c>
      <c r="M21" s="82" t="s">
        <v>112</v>
      </c>
    </row>
    <row r="22" spans="1:15" ht="21" customHeight="1" x14ac:dyDescent="0.15">
      <c r="A22" s="162" t="s">
        <v>111</v>
      </c>
      <c r="B22" s="163"/>
      <c r="C22" s="64" t="s">
        <v>59</v>
      </c>
      <c r="D22" s="82" t="s">
        <v>112</v>
      </c>
      <c r="E22" s="83">
        <v>251473630</v>
      </c>
      <c r="F22" s="75">
        <v>1555</v>
      </c>
      <c r="G22" s="76">
        <v>477137870</v>
      </c>
      <c r="H22" s="75">
        <v>1474</v>
      </c>
      <c r="I22" s="76">
        <v>443811590</v>
      </c>
      <c r="J22" s="75">
        <v>1361</v>
      </c>
      <c r="K22" s="76">
        <v>408942143</v>
      </c>
      <c r="L22" s="75">
        <v>1213</v>
      </c>
      <c r="M22" s="76">
        <v>366831066</v>
      </c>
    </row>
    <row r="23" spans="1:15" ht="21" customHeight="1" x14ac:dyDescent="0.15">
      <c r="A23" s="119"/>
      <c r="B23" s="164"/>
      <c r="C23" s="4" t="s">
        <v>60</v>
      </c>
      <c r="D23" s="75">
        <v>1678</v>
      </c>
      <c r="E23" s="79"/>
      <c r="F23" s="75">
        <v>1587</v>
      </c>
      <c r="G23" s="79"/>
      <c r="H23" s="75">
        <v>1483</v>
      </c>
      <c r="I23" s="79"/>
      <c r="J23" s="75">
        <v>1364</v>
      </c>
      <c r="K23" s="79"/>
      <c r="L23" s="75">
        <v>1246</v>
      </c>
      <c r="M23" s="79"/>
    </row>
    <row r="24" spans="1:15" ht="16.899999999999999" customHeight="1" x14ac:dyDescent="0.15">
      <c r="A24" s="158" t="s">
        <v>171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65"/>
      <c r="M24" s="166"/>
      <c r="N24" s="202"/>
      <c r="O24" s="202"/>
    </row>
    <row r="25" spans="1:15" ht="16.899999999999999" customHeight="1" x14ac:dyDescent="0.15">
      <c r="A25" s="158" t="s">
        <v>172</v>
      </c>
      <c r="B25" s="158"/>
      <c r="C25" s="158"/>
      <c r="D25" s="158"/>
      <c r="E25" s="158"/>
      <c r="F25" s="158"/>
      <c r="G25" s="158"/>
      <c r="H25" s="158"/>
      <c r="I25" s="158"/>
      <c r="J25" s="158"/>
      <c r="K25" s="158"/>
    </row>
    <row r="26" spans="1:15" ht="16.899999999999999" customHeight="1" x14ac:dyDescent="0.15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48"/>
      <c r="M26" s="48"/>
    </row>
    <row r="27" spans="1:15" ht="21" customHeight="1" x14ac:dyDescent="0.15"/>
    <row r="28" spans="1:15" ht="21" customHeight="1" x14ac:dyDescent="0.15"/>
    <row r="29" spans="1:15" ht="21" customHeight="1" x14ac:dyDescent="0.15"/>
    <row r="30" spans="1:15" ht="21" customHeight="1" x14ac:dyDescent="0.15"/>
    <row r="31" spans="1:15" ht="21" customHeight="1" x14ac:dyDescent="0.15"/>
    <row r="32" spans="1:15" ht="21" customHeight="1" x14ac:dyDescent="0.15"/>
    <row r="33" s="1" customFormat="1" ht="21" customHeight="1" x14ac:dyDescent="0.15"/>
    <row r="34" s="1" customFormat="1" ht="21" customHeight="1" x14ac:dyDescent="0.15"/>
    <row r="35" s="1" customFormat="1" ht="21" customHeight="1" x14ac:dyDescent="0.15"/>
    <row r="36" s="1" customFormat="1" ht="21" customHeight="1" x14ac:dyDescent="0.15"/>
    <row r="37" s="1" customFormat="1" ht="21" customHeight="1" x14ac:dyDescent="0.15"/>
    <row r="38" s="1" customFormat="1" ht="21" customHeight="1" x14ac:dyDescent="0.15"/>
    <row r="39" s="1" customFormat="1" ht="21" customHeight="1" x14ac:dyDescent="0.15"/>
    <row r="40" s="1" customFormat="1" ht="21" customHeight="1" x14ac:dyDescent="0.15"/>
    <row r="41" s="1" customFormat="1" ht="21" customHeight="1" x14ac:dyDescent="0.15"/>
    <row r="42" s="1" customFormat="1" ht="21" customHeight="1" x14ac:dyDescent="0.15"/>
    <row r="43" s="1" customFormat="1" ht="21" customHeight="1" x14ac:dyDescent="0.15"/>
  </sheetData>
  <mergeCells count="27">
    <mergeCell ref="A25:K25"/>
    <mergeCell ref="A26:K26"/>
    <mergeCell ref="K15:M15"/>
    <mergeCell ref="A2:D2"/>
    <mergeCell ref="L2:P2"/>
    <mergeCell ref="A24:K24"/>
    <mergeCell ref="A18:C18"/>
    <mergeCell ref="A19:B20"/>
    <mergeCell ref="A3:A4"/>
    <mergeCell ref="A22:B23"/>
    <mergeCell ref="L24:O24"/>
    <mergeCell ref="A21:C21"/>
    <mergeCell ref="A14:D14"/>
    <mergeCell ref="A16:C17"/>
    <mergeCell ref="J16:K16"/>
    <mergeCell ref="L16:M16"/>
    <mergeCell ref="D16:E16"/>
    <mergeCell ref="F16:G16"/>
    <mergeCell ref="H16:I16"/>
    <mergeCell ref="A1:E1"/>
    <mergeCell ref="G1:K1"/>
    <mergeCell ref="B3:D3"/>
    <mergeCell ref="G3:G5"/>
    <mergeCell ref="H3:H5"/>
    <mergeCell ref="I3:P3"/>
    <mergeCell ref="I4:L4"/>
    <mergeCell ref="M4:P4"/>
  </mergeCells>
  <phoneticPr fontId="2"/>
  <pageMargins left="0.59055118110236227" right="0.59055118110236227" top="0.98425196850393704" bottom="0.98425196850393704" header="0.59055118110236227" footer="0.59055118110236227"/>
  <pageSetup paperSize="9" scale="82" orientation="landscape" r:id="rId1"/>
  <headerFooter scaleWithDoc="0" alignWithMargins="0">
    <oddHeader>&amp;R&amp;"ＭＳ 明朝,標準"&amp;9子ども ３</oddHeader>
    <oddFooter>&amp;R&amp;"ＭＳ 明朝,標準"&amp;9子ども ３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3"/>
  <sheetViews>
    <sheetView zoomScaleNormal="100" workbookViewId="0">
      <selection sqref="A1:D1"/>
    </sheetView>
  </sheetViews>
  <sheetFormatPr defaultColWidth="9" defaultRowHeight="13.5" x14ac:dyDescent="0.15"/>
  <cols>
    <col min="1" max="1" width="6.125" style="1" customWidth="1"/>
    <col min="2" max="12" width="10.625" style="1" customWidth="1"/>
    <col min="13" max="13" width="12.125" style="1" customWidth="1"/>
    <col min="14" max="15" width="10.625" style="1" customWidth="1"/>
    <col min="16" max="16" width="11" style="1" customWidth="1"/>
    <col min="17" max="49" width="10.625" style="1" customWidth="1"/>
    <col min="50" max="16384" width="9" style="1"/>
  </cols>
  <sheetData>
    <row r="1" spans="1:19" ht="20.65" customHeight="1" x14ac:dyDescent="0.15">
      <c r="A1" s="126" t="s">
        <v>126</v>
      </c>
      <c r="B1" s="126"/>
      <c r="C1" s="126"/>
      <c r="D1" s="126"/>
      <c r="E1" s="8"/>
      <c r="F1" s="8"/>
      <c r="G1" s="8"/>
      <c r="H1" s="7"/>
      <c r="I1" s="7"/>
      <c r="M1" s="7"/>
      <c r="N1" s="8"/>
    </row>
    <row r="2" spans="1:19" ht="20.65" customHeight="1" x14ac:dyDescent="0.15">
      <c r="A2" s="7"/>
      <c r="B2" s="8"/>
      <c r="C2" s="8"/>
      <c r="D2" s="84"/>
      <c r="E2" s="84"/>
      <c r="F2" s="84"/>
      <c r="G2" s="84"/>
      <c r="H2" s="8"/>
      <c r="I2" s="130" t="s">
        <v>100</v>
      </c>
      <c r="J2" s="130"/>
      <c r="K2" s="130"/>
      <c r="L2" s="130"/>
      <c r="M2" s="130"/>
      <c r="N2" s="193"/>
      <c r="O2" s="193"/>
      <c r="P2" s="8"/>
    </row>
    <row r="3" spans="1:19" ht="20.65" customHeight="1" x14ac:dyDescent="0.15">
      <c r="A3" s="194"/>
      <c r="B3" s="195"/>
      <c r="C3" s="196"/>
      <c r="D3" s="118" t="s">
        <v>108</v>
      </c>
      <c r="E3" s="138"/>
      <c r="F3" s="118" t="s">
        <v>107</v>
      </c>
      <c r="G3" s="138"/>
      <c r="H3" s="128" t="s">
        <v>113</v>
      </c>
      <c r="I3" s="128"/>
      <c r="J3" s="128" t="s">
        <v>164</v>
      </c>
      <c r="K3" s="128"/>
      <c r="L3" s="128" t="s">
        <v>167</v>
      </c>
      <c r="M3" s="128"/>
      <c r="N3" s="7"/>
      <c r="O3" s="7"/>
      <c r="P3" s="7"/>
      <c r="Q3" s="7"/>
      <c r="R3" s="7"/>
      <c r="S3" s="7"/>
    </row>
    <row r="4" spans="1:19" ht="20.65" customHeight="1" thickBot="1" x14ac:dyDescent="0.2">
      <c r="A4" s="85" t="s">
        <v>62</v>
      </c>
      <c r="B4" s="86"/>
      <c r="C4" s="87"/>
      <c r="D4" s="139"/>
      <c r="E4" s="140"/>
      <c r="F4" s="139"/>
      <c r="G4" s="140"/>
      <c r="H4" s="135"/>
      <c r="I4" s="135"/>
      <c r="J4" s="135"/>
      <c r="K4" s="135"/>
      <c r="L4" s="135"/>
      <c r="M4" s="135"/>
      <c r="N4" s="7"/>
      <c r="O4" s="7"/>
      <c r="P4" s="7"/>
      <c r="Q4" s="7"/>
      <c r="R4" s="7"/>
      <c r="S4" s="7"/>
    </row>
    <row r="5" spans="1:19" ht="20.65" customHeight="1" thickBot="1" x14ac:dyDescent="0.2">
      <c r="A5" s="187" t="s">
        <v>63</v>
      </c>
      <c r="B5" s="187"/>
      <c r="C5" s="119"/>
      <c r="D5" s="188">
        <f>SUM(D6:D12)</f>
        <v>34517740</v>
      </c>
      <c r="E5" s="189"/>
      <c r="F5" s="188">
        <f>SUM(F6:F12)</f>
        <v>31388955</v>
      </c>
      <c r="G5" s="189"/>
      <c r="H5" s="188">
        <f>SUM(H6:H12)</f>
        <v>28949078</v>
      </c>
      <c r="I5" s="189"/>
      <c r="J5" s="188">
        <f>SUM(J6:J12)</f>
        <v>28927060</v>
      </c>
      <c r="K5" s="189"/>
      <c r="L5" s="188">
        <f>SUM(L6:M12)</f>
        <v>31186075</v>
      </c>
      <c r="M5" s="189"/>
      <c r="N5" s="7"/>
      <c r="O5" s="7"/>
      <c r="P5" s="7"/>
      <c r="Q5" s="7"/>
      <c r="R5" s="7"/>
      <c r="S5" s="7"/>
    </row>
    <row r="6" spans="1:19" ht="20.65" customHeight="1" x14ac:dyDescent="0.15">
      <c r="A6" s="135"/>
      <c r="B6" s="184" t="s">
        <v>64</v>
      </c>
      <c r="C6" s="184"/>
      <c r="D6" s="185">
        <v>3175800</v>
      </c>
      <c r="E6" s="186"/>
      <c r="F6" s="175">
        <v>2740940</v>
      </c>
      <c r="G6" s="175"/>
      <c r="H6" s="175">
        <v>2772988</v>
      </c>
      <c r="I6" s="175"/>
      <c r="J6" s="175">
        <v>3000000</v>
      </c>
      <c r="K6" s="175"/>
      <c r="L6" s="176">
        <v>2955000</v>
      </c>
      <c r="M6" s="177"/>
      <c r="N6" s="8"/>
      <c r="O6" s="8"/>
      <c r="P6" s="8"/>
      <c r="Q6" s="8"/>
      <c r="R6" s="8"/>
      <c r="S6" s="8"/>
    </row>
    <row r="7" spans="1:19" ht="20.65" customHeight="1" x14ac:dyDescent="0.15">
      <c r="A7" s="190"/>
      <c r="B7" s="191" t="s">
        <v>65</v>
      </c>
      <c r="C7" s="192"/>
      <c r="D7" s="178">
        <v>11188000</v>
      </c>
      <c r="E7" s="179"/>
      <c r="F7" s="175">
        <v>10924000</v>
      </c>
      <c r="G7" s="175"/>
      <c r="H7" s="175">
        <v>10582000</v>
      </c>
      <c r="I7" s="175"/>
      <c r="J7" s="175">
        <v>10078000</v>
      </c>
      <c r="K7" s="175"/>
      <c r="L7" s="178">
        <v>9313000</v>
      </c>
      <c r="M7" s="179"/>
      <c r="N7" s="8"/>
      <c r="O7" s="8"/>
      <c r="P7" s="8"/>
      <c r="Q7" s="8"/>
      <c r="R7" s="8"/>
      <c r="S7" s="8"/>
    </row>
    <row r="8" spans="1:19" ht="20.65" customHeight="1" x14ac:dyDescent="0.15">
      <c r="A8" s="190"/>
      <c r="B8" s="181" t="s">
        <v>66</v>
      </c>
      <c r="C8" s="182"/>
      <c r="D8" s="178">
        <v>17700000</v>
      </c>
      <c r="E8" s="179"/>
      <c r="F8" s="175">
        <v>15300000</v>
      </c>
      <c r="G8" s="175"/>
      <c r="H8" s="175">
        <v>13200000</v>
      </c>
      <c r="I8" s="175"/>
      <c r="J8" s="175">
        <v>13500000</v>
      </c>
      <c r="K8" s="175"/>
      <c r="L8" s="178">
        <v>16632000</v>
      </c>
      <c r="M8" s="179"/>
      <c r="N8" s="8"/>
      <c r="O8" s="8"/>
      <c r="P8" s="8"/>
      <c r="Q8" s="8"/>
      <c r="R8" s="8"/>
      <c r="S8" s="8"/>
    </row>
    <row r="9" spans="1:19" ht="20.65" customHeight="1" x14ac:dyDescent="0.15">
      <c r="A9" s="190"/>
      <c r="B9" s="183" t="s">
        <v>67</v>
      </c>
      <c r="C9" s="183"/>
      <c r="D9" s="178">
        <v>593940</v>
      </c>
      <c r="E9" s="179"/>
      <c r="F9" s="175">
        <v>564015</v>
      </c>
      <c r="G9" s="175"/>
      <c r="H9" s="175">
        <v>534090</v>
      </c>
      <c r="I9" s="175"/>
      <c r="J9" s="175">
        <v>489060</v>
      </c>
      <c r="K9" s="175"/>
      <c r="L9" s="178">
        <v>426075</v>
      </c>
      <c r="M9" s="179"/>
      <c r="N9" s="8"/>
      <c r="O9" s="8"/>
      <c r="P9" s="8"/>
      <c r="Q9" s="8"/>
      <c r="R9" s="8"/>
      <c r="S9" s="8"/>
    </row>
    <row r="10" spans="1:19" ht="20.65" customHeight="1" x14ac:dyDescent="0.15">
      <c r="A10" s="190"/>
      <c r="B10" s="183" t="s">
        <v>68</v>
      </c>
      <c r="C10" s="183"/>
      <c r="D10" s="178">
        <v>1440000</v>
      </c>
      <c r="E10" s="179"/>
      <c r="F10" s="175">
        <v>1440000</v>
      </c>
      <c r="G10" s="175"/>
      <c r="H10" s="175">
        <v>1440000</v>
      </c>
      <c r="I10" s="175"/>
      <c r="J10" s="175">
        <v>1440000</v>
      </c>
      <c r="K10" s="175"/>
      <c r="L10" s="178">
        <v>1440000</v>
      </c>
      <c r="M10" s="179"/>
      <c r="N10" s="8"/>
      <c r="O10" s="8"/>
      <c r="P10" s="8"/>
      <c r="Q10" s="8"/>
      <c r="R10" s="8"/>
      <c r="S10" s="8"/>
    </row>
    <row r="11" spans="1:19" ht="20.65" customHeight="1" x14ac:dyDescent="0.15">
      <c r="A11" s="190"/>
      <c r="B11" s="159" t="s">
        <v>69</v>
      </c>
      <c r="C11" s="161"/>
      <c r="D11" s="178">
        <v>320000</v>
      </c>
      <c r="E11" s="179"/>
      <c r="F11" s="175">
        <v>320000</v>
      </c>
      <c r="G11" s="175"/>
      <c r="H11" s="175">
        <v>320000</v>
      </c>
      <c r="I11" s="175"/>
      <c r="J11" s="175">
        <v>320000</v>
      </c>
      <c r="K11" s="175"/>
      <c r="L11" s="178">
        <v>320000</v>
      </c>
      <c r="M11" s="179"/>
    </row>
    <row r="12" spans="1:19" ht="20.65" customHeight="1" x14ac:dyDescent="0.15">
      <c r="A12" s="136"/>
      <c r="B12" s="183" t="s">
        <v>70</v>
      </c>
      <c r="C12" s="183"/>
      <c r="D12" s="178">
        <v>100000</v>
      </c>
      <c r="E12" s="179"/>
      <c r="F12" s="175">
        <v>100000</v>
      </c>
      <c r="G12" s="175"/>
      <c r="H12" s="175">
        <v>100000</v>
      </c>
      <c r="I12" s="175"/>
      <c r="J12" s="175">
        <v>100000</v>
      </c>
      <c r="K12" s="175"/>
      <c r="L12" s="178">
        <v>100000</v>
      </c>
      <c r="M12" s="179"/>
    </row>
    <row r="13" spans="1:19" ht="20.65" customHeight="1" x14ac:dyDescent="0.15">
      <c r="A13" s="88"/>
      <c r="B13" s="44"/>
      <c r="C13" s="89"/>
      <c r="D13" s="180"/>
      <c r="E13" s="180"/>
      <c r="F13" s="90"/>
      <c r="G13" s="90"/>
      <c r="H13" s="91"/>
      <c r="I13" s="91"/>
      <c r="J13" s="91"/>
      <c r="K13" s="91"/>
      <c r="L13" s="13"/>
      <c r="M13" s="7"/>
      <c r="N13" s="7"/>
      <c r="O13" s="7"/>
      <c r="P13" s="7"/>
    </row>
  </sheetData>
  <mergeCells count="59">
    <mergeCell ref="A1:D1"/>
    <mergeCell ref="N2:O2"/>
    <mergeCell ref="A3:C3"/>
    <mergeCell ref="D3:E4"/>
    <mergeCell ref="F3:G4"/>
    <mergeCell ref="H3:I4"/>
    <mergeCell ref="J3:K4"/>
    <mergeCell ref="H5:I5"/>
    <mergeCell ref="I2:M2"/>
    <mergeCell ref="L3:M4"/>
    <mergeCell ref="J5:K5"/>
    <mergeCell ref="L5:M5"/>
    <mergeCell ref="B10:C10"/>
    <mergeCell ref="B6:C6"/>
    <mergeCell ref="D6:E6"/>
    <mergeCell ref="F6:G6"/>
    <mergeCell ref="A5:C5"/>
    <mergeCell ref="D5:E5"/>
    <mergeCell ref="F5:G5"/>
    <mergeCell ref="A6:A12"/>
    <mergeCell ref="B12:C12"/>
    <mergeCell ref="D12:E12"/>
    <mergeCell ref="F12:G12"/>
    <mergeCell ref="B7:C7"/>
    <mergeCell ref="D7:E7"/>
    <mergeCell ref="F7:G7"/>
    <mergeCell ref="F10:G10"/>
    <mergeCell ref="B11:C11"/>
    <mergeCell ref="B8:C8"/>
    <mergeCell ref="D8:E8"/>
    <mergeCell ref="F8:G8"/>
    <mergeCell ref="H8:I8"/>
    <mergeCell ref="F9:G9"/>
    <mergeCell ref="B9:C9"/>
    <mergeCell ref="D9:E9"/>
    <mergeCell ref="D13:E13"/>
    <mergeCell ref="L7:M7"/>
    <mergeCell ref="L12:M12"/>
    <mergeCell ref="H12:I12"/>
    <mergeCell ref="J12:K12"/>
    <mergeCell ref="H7:I7"/>
    <mergeCell ref="J7:K7"/>
    <mergeCell ref="D11:E11"/>
    <mergeCell ref="F11:G11"/>
    <mergeCell ref="H11:I11"/>
    <mergeCell ref="J11:K11"/>
    <mergeCell ref="D10:E10"/>
    <mergeCell ref="H10:I10"/>
    <mergeCell ref="L6:M6"/>
    <mergeCell ref="L8:M8"/>
    <mergeCell ref="L9:M9"/>
    <mergeCell ref="L10:M10"/>
    <mergeCell ref="L11:M11"/>
    <mergeCell ref="H6:I6"/>
    <mergeCell ref="J6:K6"/>
    <mergeCell ref="J10:K10"/>
    <mergeCell ref="J9:K9"/>
    <mergeCell ref="J8:K8"/>
    <mergeCell ref="H9:I9"/>
  </mergeCells>
  <phoneticPr fontId="2"/>
  <pageMargins left="0.78740157480314965" right="0.78740157480314965" top="0.98425196850393704" bottom="0.98425196850393704" header="0.59055118110236227" footer="0.59055118110236227"/>
  <pageSetup paperSize="9" scale="80" orientation="landscape" r:id="rId1"/>
  <headerFooter scaleWithDoc="0" alignWithMargins="0">
    <oddHeader>&amp;R&amp;"ＭＳ 明朝,標準"&amp;9子ども　４</oddHeader>
    <oddFooter xml:space="preserve">&amp;R&amp;"ＭＳ 明朝,標準"&amp;9子ども　４&amp;"ＭＳ Ｐゴシック,標準"&amp;11
</oddFooter>
  </headerFooter>
  <colBreaks count="1" manualBreakCount="1">
    <brk id="13" max="2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zoomScaleNormal="100" workbookViewId="0">
      <selection sqref="A1:D1"/>
    </sheetView>
  </sheetViews>
  <sheetFormatPr defaultColWidth="9" defaultRowHeight="13.5" x14ac:dyDescent="0.15"/>
  <cols>
    <col min="1" max="1" width="6.625" style="1" customWidth="1"/>
    <col min="2" max="18" width="10.625" style="1" customWidth="1"/>
    <col min="19" max="19" width="11" style="1" customWidth="1"/>
    <col min="20" max="52" width="10.625" style="1" customWidth="1"/>
    <col min="53" max="16384" width="9" style="1"/>
  </cols>
  <sheetData>
    <row r="1" spans="1:15" ht="20.65" customHeight="1" x14ac:dyDescent="0.15">
      <c r="A1" s="126" t="s">
        <v>127</v>
      </c>
      <c r="B1" s="126"/>
      <c r="C1" s="126"/>
      <c r="D1" s="126"/>
      <c r="E1" s="8"/>
      <c r="F1" s="8"/>
      <c r="G1" s="8"/>
      <c r="H1" s="7"/>
      <c r="I1" s="7"/>
      <c r="M1" s="7"/>
      <c r="N1" s="8"/>
      <c r="O1" s="8"/>
    </row>
    <row r="2" spans="1:15" ht="20.65" customHeight="1" x14ac:dyDescent="0.15">
      <c r="A2" s="7"/>
      <c r="B2" s="8"/>
      <c r="C2" s="8"/>
      <c r="D2" s="84"/>
      <c r="E2" s="130" t="s">
        <v>101</v>
      </c>
      <c r="F2" s="130"/>
      <c r="G2" s="130"/>
      <c r="H2" s="130"/>
      <c r="I2" s="130"/>
      <c r="J2" s="67"/>
      <c r="N2" s="8"/>
      <c r="O2" s="8"/>
    </row>
    <row r="3" spans="1:15" ht="20.65" customHeight="1" x14ac:dyDescent="0.15">
      <c r="A3" s="199"/>
      <c r="B3" s="199"/>
      <c r="C3" s="199"/>
      <c r="D3" s="199"/>
      <c r="E3" s="135" t="s">
        <v>108</v>
      </c>
      <c r="F3" s="135" t="s">
        <v>107</v>
      </c>
      <c r="G3" s="135" t="s">
        <v>113</v>
      </c>
      <c r="H3" s="135" t="s">
        <v>164</v>
      </c>
      <c r="I3" s="135" t="s">
        <v>167</v>
      </c>
      <c r="J3" s="31"/>
      <c r="K3" s="7"/>
      <c r="L3" s="7"/>
      <c r="M3" s="7"/>
      <c r="N3" s="7"/>
      <c r="O3" s="7"/>
    </row>
    <row r="4" spans="1:15" ht="20.65" customHeight="1" thickBot="1" x14ac:dyDescent="0.2">
      <c r="A4" s="198" t="s">
        <v>71</v>
      </c>
      <c r="B4" s="198"/>
      <c r="C4" s="198"/>
      <c r="D4" s="198"/>
      <c r="E4" s="200"/>
      <c r="F4" s="200"/>
      <c r="G4" s="200"/>
      <c r="H4" s="190"/>
      <c r="I4" s="190"/>
      <c r="J4" s="31"/>
      <c r="K4" s="7"/>
      <c r="L4" s="7"/>
      <c r="M4" s="7"/>
      <c r="N4" s="7"/>
      <c r="O4" s="7"/>
    </row>
    <row r="5" spans="1:15" ht="20.65" customHeight="1" thickBot="1" x14ac:dyDescent="0.2">
      <c r="A5" s="197" t="s">
        <v>46</v>
      </c>
      <c r="B5" s="184"/>
      <c r="C5" s="184"/>
      <c r="D5" s="159"/>
      <c r="E5" s="70">
        <v>97</v>
      </c>
      <c r="F5" s="70">
        <v>49</v>
      </c>
      <c r="G5" s="70">
        <v>45</v>
      </c>
      <c r="H5" s="70">
        <v>56</v>
      </c>
      <c r="I5" s="70">
        <f>SUM(I6:I11)</f>
        <v>54</v>
      </c>
      <c r="J5" s="92"/>
      <c r="K5" s="7"/>
      <c r="L5" s="7"/>
      <c r="M5" s="7"/>
      <c r="N5" s="7"/>
      <c r="O5" s="7"/>
    </row>
    <row r="6" spans="1:15" ht="20.65" customHeight="1" x14ac:dyDescent="0.15">
      <c r="A6" s="187"/>
      <c r="B6" s="183" t="s">
        <v>72</v>
      </c>
      <c r="C6" s="183"/>
      <c r="D6" s="183"/>
      <c r="E6" s="93">
        <v>0</v>
      </c>
      <c r="F6" s="93">
        <v>0</v>
      </c>
      <c r="G6" s="93">
        <v>0</v>
      </c>
      <c r="H6" s="93">
        <v>0</v>
      </c>
      <c r="I6" s="93">
        <v>0</v>
      </c>
      <c r="J6" s="94"/>
      <c r="K6" s="95"/>
      <c r="L6" s="95"/>
      <c r="M6" s="95"/>
      <c r="N6" s="7"/>
      <c r="O6" s="7"/>
    </row>
    <row r="7" spans="1:15" ht="20.65" customHeight="1" x14ac:dyDescent="0.15">
      <c r="A7" s="183"/>
      <c r="B7" s="183" t="s">
        <v>73</v>
      </c>
      <c r="C7" s="183"/>
      <c r="D7" s="183"/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94"/>
      <c r="K7" s="67"/>
      <c r="L7" s="67"/>
      <c r="M7" s="95"/>
      <c r="N7" s="8"/>
      <c r="O7" s="8"/>
    </row>
    <row r="8" spans="1:15" ht="20.65" customHeight="1" x14ac:dyDescent="0.15">
      <c r="A8" s="183"/>
      <c r="B8" s="183" t="s">
        <v>74</v>
      </c>
      <c r="C8" s="183"/>
      <c r="D8" s="183"/>
      <c r="E8" s="72">
        <v>20</v>
      </c>
      <c r="F8" s="72">
        <v>5</v>
      </c>
      <c r="G8" s="72">
        <v>1</v>
      </c>
      <c r="H8" s="72">
        <v>11</v>
      </c>
      <c r="I8" s="72">
        <v>11</v>
      </c>
      <c r="J8" s="94"/>
      <c r="K8" s="95"/>
      <c r="L8" s="95"/>
      <c r="M8" s="95"/>
      <c r="N8" s="8"/>
      <c r="O8" s="8"/>
    </row>
    <row r="9" spans="1:15" ht="20.65" customHeight="1" x14ac:dyDescent="0.15">
      <c r="A9" s="183"/>
      <c r="B9" s="183" t="s">
        <v>75</v>
      </c>
      <c r="C9" s="183"/>
      <c r="D9" s="183"/>
      <c r="E9" s="72">
        <v>24</v>
      </c>
      <c r="F9" s="72">
        <v>23</v>
      </c>
      <c r="G9" s="72">
        <v>19</v>
      </c>
      <c r="H9" s="72">
        <v>20</v>
      </c>
      <c r="I9" s="72">
        <v>22</v>
      </c>
      <c r="J9" s="94"/>
      <c r="K9" s="95"/>
      <c r="L9" s="95"/>
      <c r="M9" s="95"/>
      <c r="N9" s="8"/>
      <c r="O9" s="8"/>
    </row>
    <row r="10" spans="1:15" ht="20.65" customHeight="1" x14ac:dyDescent="0.15">
      <c r="A10" s="183"/>
      <c r="B10" s="183" t="s">
        <v>76</v>
      </c>
      <c r="C10" s="183"/>
      <c r="D10" s="183"/>
      <c r="E10" s="72">
        <v>2</v>
      </c>
      <c r="F10" s="72">
        <v>1</v>
      </c>
      <c r="G10" s="72">
        <v>1</v>
      </c>
      <c r="H10" s="72">
        <v>1</v>
      </c>
      <c r="I10" s="72">
        <v>3</v>
      </c>
      <c r="J10" s="94"/>
      <c r="K10" s="95"/>
      <c r="L10" s="95"/>
      <c r="M10" s="95"/>
      <c r="N10" s="8"/>
      <c r="O10" s="8"/>
    </row>
    <row r="11" spans="1:15" ht="20.65" customHeight="1" thickBot="1" x14ac:dyDescent="0.2">
      <c r="A11" s="183"/>
      <c r="B11" s="183" t="s">
        <v>77</v>
      </c>
      <c r="C11" s="183"/>
      <c r="D11" s="183"/>
      <c r="E11" s="96">
        <v>51</v>
      </c>
      <c r="F11" s="96">
        <v>20</v>
      </c>
      <c r="G11" s="96">
        <v>24</v>
      </c>
      <c r="H11" s="96">
        <v>24</v>
      </c>
      <c r="I11" s="96">
        <v>18</v>
      </c>
      <c r="J11" s="94"/>
      <c r="K11" s="95"/>
      <c r="L11" s="95"/>
      <c r="M11" s="95"/>
      <c r="N11" s="8"/>
      <c r="O11" s="8"/>
    </row>
    <row r="12" spans="1:15" ht="20.65" customHeight="1" thickBot="1" x14ac:dyDescent="0.2">
      <c r="A12" s="197" t="s">
        <v>47</v>
      </c>
      <c r="B12" s="184"/>
      <c r="C12" s="184"/>
      <c r="D12" s="159"/>
      <c r="E12" s="70">
        <v>23</v>
      </c>
      <c r="F12" s="70">
        <v>3</v>
      </c>
      <c r="G12" s="70">
        <v>19</v>
      </c>
      <c r="H12" s="70">
        <v>13</v>
      </c>
      <c r="I12" s="70">
        <f>SUM(I13:I16)</f>
        <v>14</v>
      </c>
      <c r="J12" s="92"/>
      <c r="K12" s="95"/>
      <c r="L12" s="95"/>
      <c r="M12" s="95"/>
    </row>
    <row r="13" spans="1:15" ht="20.65" customHeight="1" x14ac:dyDescent="0.15">
      <c r="A13" s="187"/>
      <c r="B13" s="183" t="s">
        <v>74</v>
      </c>
      <c r="C13" s="183"/>
      <c r="D13" s="183"/>
      <c r="E13" s="93">
        <v>0</v>
      </c>
      <c r="F13" s="93">
        <v>0</v>
      </c>
      <c r="G13" s="93">
        <v>0</v>
      </c>
      <c r="H13" s="93">
        <v>1</v>
      </c>
      <c r="I13" s="93">
        <v>0</v>
      </c>
      <c r="J13" s="94"/>
      <c r="K13" s="95"/>
      <c r="L13" s="95"/>
      <c r="M13" s="95"/>
      <c r="N13" s="97"/>
      <c r="O13" s="7"/>
    </row>
    <row r="14" spans="1:15" ht="20.65" customHeight="1" x14ac:dyDescent="0.15">
      <c r="A14" s="183"/>
      <c r="B14" s="183" t="s">
        <v>75</v>
      </c>
      <c r="C14" s="183"/>
      <c r="D14" s="183"/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94"/>
      <c r="K14" s="13"/>
      <c r="L14" s="13"/>
      <c r="M14" s="7"/>
      <c r="N14" s="8"/>
      <c r="O14" s="7"/>
    </row>
    <row r="15" spans="1:15" ht="20.65" customHeight="1" x14ac:dyDescent="0.15">
      <c r="A15" s="183"/>
      <c r="B15" s="183" t="s">
        <v>76</v>
      </c>
      <c r="C15" s="183"/>
      <c r="D15" s="183"/>
      <c r="E15" s="72">
        <v>3</v>
      </c>
      <c r="F15" s="72">
        <v>2</v>
      </c>
      <c r="G15" s="72">
        <v>0</v>
      </c>
      <c r="H15" s="72">
        <v>0</v>
      </c>
      <c r="I15" s="72">
        <v>0</v>
      </c>
      <c r="J15" s="94"/>
      <c r="K15" s="13"/>
      <c r="L15" s="8"/>
      <c r="M15" s="8"/>
      <c r="N15" s="8"/>
      <c r="O15" s="8"/>
    </row>
    <row r="16" spans="1:15" ht="20.65" customHeight="1" thickBot="1" x14ac:dyDescent="0.2">
      <c r="A16" s="183"/>
      <c r="B16" s="183" t="s">
        <v>77</v>
      </c>
      <c r="C16" s="183"/>
      <c r="D16" s="183"/>
      <c r="E16" s="96">
        <v>20</v>
      </c>
      <c r="F16" s="96">
        <v>1</v>
      </c>
      <c r="G16" s="96">
        <v>19</v>
      </c>
      <c r="H16" s="96">
        <v>12</v>
      </c>
      <c r="I16" s="96">
        <v>14</v>
      </c>
      <c r="J16" s="94"/>
      <c r="K16" s="13"/>
      <c r="L16" s="13"/>
      <c r="M16" s="8"/>
      <c r="N16" s="8"/>
      <c r="O16" s="8"/>
    </row>
    <row r="17" spans="1:15" ht="20.65" customHeight="1" thickBot="1" x14ac:dyDescent="0.2">
      <c r="A17" s="197" t="s">
        <v>48</v>
      </c>
      <c r="B17" s="184"/>
      <c r="C17" s="184"/>
      <c r="D17" s="159"/>
      <c r="E17" s="70">
        <v>9</v>
      </c>
      <c r="F17" s="70">
        <v>1</v>
      </c>
      <c r="G17" s="70">
        <v>9</v>
      </c>
      <c r="H17" s="70">
        <v>7</v>
      </c>
      <c r="I17" s="70">
        <f>SUM(I18:I21)</f>
        <v>12</v>
      </c>
      <c r="J17" s="92"/>
      <c r="K17" s="67"/>
      <c r="L17" s="67"/>
      <c r="M17" s="67"/>
      <c r="N17" s="7"/>
      <c r="O17" s="7"/>
    </row>
    <row r="18" spans="1:15" ht="20.65" customHeight="1" x14ac:dyDescent="0.15">
      <c r="A18" s="190"/>
      <c r="B18" s="183" t="s">
        <v>74</v>
      </c>
      <c r="C18" s="183"/>
      <c r="D18" s="183"/>
      <c r="E18" s="93">
        <v>0</v>
      </c>
      <c r="F18" s="93">
        <v>0</v>
      </c>
      <c r="G18" s="93">
        <v>0</v>
      </c>
      <c r="H18" s="93">
        <v>0</v>
      </c>
      <c r="I18" s="93">
        <v>0</v>
      </c>
      <c r="J18" s="94"/>
      <c r="K18" s="19"/>
      <c r="L18" s="19"/>
      <c r="M18" s="19"/>
      <c r="N18" s="7"/>
      <c r="O18" s="7"/>
    </row>
    <row r="19" spans="1:15" ht="20.65" customHeight="1" x14ac:dyDescent="0.15">
      <c r="A19" s="190"/>
      <c r="B19" s="159" t="s">
        <v>75</v>
      </c>
      <c r="C19" s="160"/>
      <c r="D19" s="161"/>
      <c r="E19" s="98">
        <v>1</v>
      </c>
      <c r="F19" s="98">
        <v>0</v>
      </c>
      <c r="G19" s="98">
        <v>0</v>
      </c>
      <c r="H19" s="98">
        <v>0</v>
      </c>
      <c r="I19" s="98">
        <v>0</v>
      </c>
      <c r="J19" s="99"/>
      <c r="K19" s="100"/>
      <c r="L19" s="99"/>
      <c r="M19" s="100"/>
      <c r="N19" s="17"/>
      <c r="O19" s="101"/>
    </row>
    <row r="20" spans="1:15" ht="20.65" customHeight="1" x14ac:dyDescent="0.15">
      <c r="A20" s="190"/>
      <c r="B20" s="159" t="s">
        <v>76</v>
      </c>
      <c r="C20" s="160"/>
      <c r="D20" s="161"/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9"/>
      <c r="K20" s="100"/>
      <c r="L20" s="99"/>
      <c r="M20" s="100"/>
      <c r="N20" s="7"/>
      <c r="O20" s="102"/>
    </row>
    <row r="21" spans="1:15" ht="20.65" customHeight="1" x14ac:dyDescent="0.15">
      <c r="A21" s="136"/>
      <c r="B21" s="183" t="s">
        <v>77</v>
      </c>
      <c r="C21" s="183"/>
      <c r="D21" s="183"/>
      <c r="E21" s="72">
        <v>8</v>
      </c>
      <c r="F21" s="72">
        <v>1</v>
      </c>
      <c r="G21" s="72">
        <v>9</v>
      </c>
      <c r="H21" s="72">
        <v>7</v>
      </c>
      <c r="I21" s="72">
        <v>12</v>
      </c>
      <c r="J21" s="99"/>
      <c r="K21" s="100"/>
      <c r="L21" s="99"/>
      <c r="M21" s="100"/>
      <c r="N21" s="7"/>
      <c r="O21" s="7"/>
    </row>
    <row r="22" spans="1:15" ht="20.65" customHeight="1" x14ac:dyDescent="0.15">
      <c r="A22" s="44"/>
      <c r="B22" s="44"/>
      <c r="C22" s="44"/>
      <c r="D22" s="99"/>
      <c r="E22" s="100"/>
      <c r="F22" s="99"/>
      <c r="G22" s="100"/>
      <c r="H22" s="99"/>
      <c r="I22" s="100"/>
      <c r="J22" s="99"/>
      <c r="K22" s="100"/>
      <c r="L22" s="99"/>
      <c r="M22" s="100"/>
      <c r="N22" s="7"/>
      <c r="O22" s="102"/>
    </row>
    <row r="23" spans="1:15" ht="20.65" customHeight="1" x14ac:dyDescent="0.15">
      <c r="A23" s="44"/>
      <c r="B23" s="7"/>
      <c r="D23" s="7"/>
      <c r="E23" s="92"/>
      <c r="F23" s="8"/>
      <c r="G23" s="8"/>
      <c r="H23" s="8"/>
      <c r="I23" s="8"/>
      <c r="J23" s="8"/>
      <c r="K23" s="8"/>
      <c r="L23" s="8"/>
      <c r="M23" s="8"/>
      <c r="N23" s="7"/>
      <c r="O23" s="7"/>
    </row>
    <row r="24" spans="1:15" ht="20.65" customHeight="1" x14ac:dyDescent="0.15">
      <c r="A24" s="17"/>
      <c r="B24" s="7"/>
      <c r="C24" s="103"/>
      <c r="D24" s="103"/>
      <c r="E24" s="103"/>
      <c r="F24" s="92"/>
      <c r="G24" s="92"/>
      <c r="H24" s="13"/>
      <c r="I24" s="13"/>
      <c r="J24" s="13"/>
      <c r="K24" s="13"/>
      <c r="L24" s="13"/>
      <c r="M24" s="97"/>
      <c r="N24" s="8"/>
      <c r="O24" s="7"/>
    </row>
    <row r="25" spans="1:15" ht="20.65" customHeight="1" x14ac:dyDescent="0.15">
      <c r="A25" s="17"/>
      <c r="B25" s="7"/>
      <c r="C25" s="103"/>
      <c r="D25" s="103"/>
      <c r="E25" s="103"/>
      <c r="F25" s="201"/>
      <c r="G25" s="201"/>
      <c r="H25" s="13"/>
      <c r="I25" s="13"/>
      <c r="J25" s="13"/>
      <c r="K25" s="13"/>
      <c r="L25" s="13"/>
      <c r="M25" s="8"/>
    </row>
    <row r="26" spans="1:15" ht="20.65" customHeight="1" x14ac:dyDescent="0.15">
      <c r="A26" s="17"/>
      <c r="B26" s="7"/>
      <c r="C26" s="104"/>
      <c r="D26" s="103"/>
      <c r="E26" s="103"/>
      <c r="F26" s="7"/>
      <c r="G26" s="7"/>
      <c r="H26" s="13"/>
      <c r="I26" s="13"/>
      <c r="J26" s="13"/>
      <c r="K26" s="13"/>
      <c r="L26" s="13"/>
      <c r="M26" s="8"/>
      <c r="N26" s="8"/>
      <c r="O26" s="8"/>
    </row>
    <row r="27" spans="1:15" ht="20.65" customHeight="1" x14ac:dyDescent="0.15">
      <c r="A27" s="17"/>
      <c r="B27" s="7"/>
      <c r="C27" s="103"/>
      <c r="D27" s="103"/>
      <c r="E27" s="103"/>
      <c r="F27" s="92"/>
      <c r="G27" s="92"/>
      <c r="H27" s="13"/>
      <c r="I27" s="13"/>
      <c r="J27" s="13"/>
      <c r="K27" s="13"/>
      <c r="L27" s="13"/>
      <c r="M27" s="8"/>
      <c r="N27" s="8"/>
      <c r="O27" s="8"/>
    </row>
    <row r="28" spans="1:15" ht="20.65" customHeight="1" x14ac:dyDescent="0.15">
      <c r="A28" s="17"/>
      <c r="B28" s="7"/>
      <c r="C28" s="103"/>
      <c r="D28" s="103"/>
      <c r="E28" s="103"/>
      <c r="F28" s="201"/>
      <c r="G28" s="201"/>
      <c r="H28" s="13"/>
      <c r="I28" s="13"/>
      <c r="J28" s="13"/>
      <c r="K28" s="13"/>
      <c r="L28" s="13"/>
      <c r="M28" s="8"/>
      <c r="N28" s="8"/>
      <c r="O28" s="8"/>
    </row>
    <row r="29" spans="1:15" ht="21" customHeight="1" x14ac:dyDescent="0.15"/>
    <row r="30" spans="1:15" ht="21" customHeight="1" x14ac:dyDescent="0.15"/>
    <row r="31" spans="1:15" ht="21" customHeight="1" x14ac:dyDescent="0.15"/>
    <row r="32" spans="1:15" ht="21" customHeight="1" x14ac:dyDescent="0.15"/>
    <row r="33" s="1" customFormat="1" ht="21" customHeight="1" x14ac:dyDescent="0.15"/>
  </sheetData>
  <mergeCells count="29">
    <mergeCell ref="A1:D1"/>
    <mergeCell ref="A3:D3"/>
    <mergeCell ref="E3:E4"/>
    <mergeCell ref="F3:F4"/>
    <mergeCell ref="G3:G4"/>
    <mergeCell ref="I3:I4"/>
    <mergeCell ref="A4:D4"/>
    <mergeCell ref="E2:I2"/>
    <mergeCell ref="A5:D5"/>
    <mergeCell ref="A6:A11"/>
    <mergeCell ref="B6:D6"/>
    <mergeCell ref="B7:D7"/>
    <mergeCell ref="B8:D8"/>
    <mergeCell ref="B9:D9"/>
    <mergeCell ref="B10:D10"/>
    <mergeCell ref="H3:H4"/>
    <mergeCell ref="B11:D11"/>
    <mergeCell ref="A12:D12"/>
    <mergeCell ref="A13:A16"/>
    <mergeCell ref="B13:D13"/>
    <mergeCell ref="B14:D14"/>
    <mergeCell ref="B15:D15"/>
    <mergeCell ref="B16:D16"/>
    <mergeCell ref="A17:D17"/>
    <mergeCell ref="A18:A21"/>
    <mergeCell ref="B18:D18"/>
    <mergeCell ref="B19:D19"/>
    <mergeCell ref="B20:D20"/>
    <mergeCell ref="B21:D21"/>
  </mergeCells>
  <phoneticPr fontId="2"/>
  <pageMargins left="0.78740157480314965" right="0.78740157480314965" top="0.98425196850393704" bottom="0.98425196850393704" header="0.59055118110236227" footer="0.59055118110236227"/>
  <pageSetup paperSize="9" scale="75" orientation="landscape" r:id="rId1"/>
  <headerFooter scaleWithDoc="0" alignWithMargins="0">
    <oddHeader>&amp;R&amp;"ＭＳ 明朝,標準"&amp;9子ども　５</oddHeader>
    <oddFooter>&amp;R&amp;"ＭＳ 明朝,標準"&amp;9子ども　５</oddFooter>
  </headerFooter>
  <drawing r:id="rId2"/>
</worksheet>
</file>

<file path=docMetadata/LabelInfo.xml><?xml version="1.0" encoding="utf-8"?>
<clbl:labelList xmlns:clbl="http://schemas.microsoft.com/office/2020/mipLabelMetadata">
  <clbl:label id="{df8304f3-d523-4833-8ea1-889a1d1a1938}" enabled="0" method="" siteId="{df8304f3-d523-4833-8ea1-889a1d1a1938}" actionId="{06b5ea42-a512-4887-8ae0-2f67a704468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2024-10-31T02:40:50Z</dcterms:modified>
  <cp:lastPrinted>2024-07-03T00:49:21Z</cp:lastPrinted>
  <dcterms:created xsi:type="dcterms:W3CDTF">2001-02-23T04:54:12Z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fb8adb5-42ec-4d3b-9a7f-1e8097870b03_SiteId">
    <vt:lpwstr>df8304f3-d523-4833-8ea1-889a1d1a1938</vt:lpwstr>
  </property>
  <property fmtid="{D5CDD505-2E9C-101B-9397-08002B2CF9AE}" pid="3" name="MSIP_Label_8fb8adb5-42ec-4d3b-9a7f-1e8097870b03_SetDate">
    <vt:lpwstr>2024-05-27T07:12:48Z</vt:lpwstr>
  </property>
  <property fmtid="{D5CDD505-2E9C-101B-9397-08002B2CF9AE}" pid="4" name="MSIP_Label_8fb8adb5-42ec-4d3b-9a7f-1e8097870b03_Name">
    <vt:lpwstr>暗号化ラベル</vt:lpwstr>
  </property>
  <property fmtid="{D5CDD505-2E9C-101B-9397-08002B2CF9AE}" pid="5" name="MSIP_Label_8fb8adb5-42ec-4d3b-9a7f-1e8097870b03_Method">
    <vt:lpwstr>Standard</vt:lpwstr>
  </property>
  <property fmtid="{D5CDD505-2E9C-101B-9397-08002B2CF9AE}" pid="6" name="MSIP_Label_8fb8adb5-42ec-4d3b-9a7f-1e8097870b03_Enabled">
    <vt:lpwstr>true</vt:lpwstr>
  </property>
  <property fmtid="{D5CDD505-2E9C-101B-9397-08002B2CF9AE}" pid="7" name="MSIP_Label_8fb8adb5-42ec-4d3b-9a7f-1e8097870b03_ContentBits">
    <vt:lpwstr>8</vt:lpwstr>
  </property>
</Properties>
</file>