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45" windowWidth="9660" windowHeight="8820" activeTab="0"/>
  </bookViews>
  <sheets>
    <sheet name="目次・子育て" sheetId="1" r:id="rId1"/>
    <sheet name="子育て１" sheetId="2" r:id="rId2"/>
    <sheet name="子育て２" sheetId="3" r:id="rId3"/>
    <sheet name="子育て３" sheetId="4" r:id="rId4"/>
    <sheet name="子育て４" sheetId="5" r:id="rId5"/>
    <sheet name="子育て５" sheetId="6" r:id="rId6"/>
    <sheet name="子育て６" sheetId="7" r:id="rId7"/>
    <sheet name="子育て７" sheetId="8" r:id="rId8"/>
  </sheets>
  <definedNames>
    <definedName name="_xlnm.Print_Area" localSheetId="1">'子育て１'!$A$1:$O$34</definedName>
    <definedName name="_xlnm.Print_Area" localSheetId="2">'子育て２'!$A$1:$O$30</definedName>
    <definedName name="_xlnm.Print_Area" localSheetId="4">'子育て４'!$A$1:$O$24</definedName>
  </definedNames>
  <calcPr fullCalcOnLoad="1"/>
</workbook>
</file>

<file path=xl/sharedStrings.xml><?xml version="1.0" encoding="utf-8"?>
<sst xmlns="http://schemas.openxmlformats.org/spreadsheetml/2006/main" count="465" uniqueCount="228">
  <si>
    <t>計</t>
  </si>
  <si>
    <t>１人当り</t>
  </si>
  <si>
    <t>支給総額</t>
  </si>
  <si>
    <t>世 帯 数</t>
  </si>
  <si>
    <t>児 童 数</t>
  </si>
  <si>
    <t>支給月額</t>
  </si>
  <si>
    <t>世帯数</t>
  </si>
  <si>
    <t>児童数</t>
  </si>
  <si>
    <t>支給月額</t>
  </si>
  <si>
    <t>被用者</t>
  </si>
  <si>
    <t>非被用者</t>
  </si>
  <si>
    <t>1人当り支給月額</t>
  </si>
  <si>
    <t>２月支給期の対象者数</t>
  </si>
  <si>
    <t>1人当り</t>
  </si>
  <si>
    <t>育成手当</t>
  </si>
  <si>
    <t>障害手当</t>
  </si>
  <si>
    <t>１  級</t>
  </si>
  <si>
    <t>２  級</t>
  </si>
  <si>
    <t>年間支給総額</t>
  </si>
  <si>
    <t>年度</t>
  </si>
  <si>
    <t>････････</t>
  </si>
  <si>
    <t>目次</t>
  </si>
  <si>
    <t>－</t>
  </si>
  <si>
    <t>年度</t>
  </si>
  <si>
    <t>円</t>
  </si>
  <si>
    <t xml:space="preserve"> 円</t>
  </si>
  <si>
    <t>東京都補助事業分</t>
  </si>
  <si>
    <t>市単独事業分</t>
  </si>
  <si>
    <t>育成医療給付状況</t>
  </si>
  <si>
    <t>入院</t>
  </si>
  <si>
    <t>通院</t>
  </si>
  <si>
    <t>訪問看護</t>
  </si>
  <si>
    <t>第1､2子 　 10,000</t>
  </si>
  <si>
    <t>第3子以降　15,000</t>
  </si>
  <si>
    <t>中学生：   10,000</t>
  </si>
  <si>
    <t>(３)　児童育成手当支給状況</t>
  </si>
  <si>
    <t>入所世帯（世帯）</t>
  </si>
  <si>
    <t>人員　　（人）</t>
  </si>
  <si>
    <t>A</t>
  </si>
  <si>
    <t>B</t>
  </si>
  <si>
    <t>C</t>
  </si>
  <si>
    <t>D</t>
  </si>
  <si>
    <t>生活支援施設</t>
  </si>
  <si>
    <t>その他</t>
  </si>
  <si>
    <t>入所人員</t>
  </si>
  <si>
    <t>Ａ</t>
  </si>
  <si>
    <t>Ｂ</t>
  </si>
  <si>
    <t>Ｃ１</t>
  </si>
  <si>
    <t>Ｃ２</t>
  </si>
  <si>
    <t>Ｄ１</t>
  </si>
  <si>
    <t>Ｄ２</t>
  </si>
  <si>
    <t>Ｄ３</t>
  </si>
  <si>
    <t>久我山病院</t>
  </si>
  <si>
    <t>相談・助言</t>
  </si>
  <si>
    <t>助産施設</t>
  </si>
  <si>
    <t>年度</t>
  </si>
  <si>
    <t xml:space="preserve">  種別</t>
  </si>
  <si>
    <t>件　数</t>
  </si>
  <si>
    <t>金　額</t>
  </si>
  <si>
    <t>償還率</t>
  </si>
  <si>
    <t>％</t>
  </si>
  <si>
    <t>母子及び父子福祉資金</t>
  </si>
  <si>
    <t>女性福祉資金</t>
  </si>
  <si>
    <t>公的年金</t>
  </si>
  <si>
    <t>児童扶養手当</t>
  </si>
  <si>
    <t>税</t>
  </si>
  <si>
    <t>(２)　児童扶養手当支給状況</t>
  </si>
  <si>
    <t>(４)　乳幼児医療費助成受給状況</t>
  </si>
  <si>
    <t>(５)　義務教育就学児医療費助成受給状況</t>
  </si>
  <si>
    <t>※法＝母子及び父子並びに寡婦福祉法</t>
  </si>
  <si>
    <t>母子世帯向公営住宅〈法第27条〉</t>
  </si>
  <si>
    <t>母子生活支援施設〈児童福祉法第38条〉</t>
  </si>
  <si>
    <t>母子生活 支援施設</t>
  </si>
  <si>
    <t>※　一部支給</t>
  </si>
  <si>
    <t>桜町病院</t>
  </si>
  <si>
    <t>都立多摩総合
医療センター</t>
  </si>
  <si>
    <t>※施設を変更</t>
  </si>
  <si>
    <t>3歳未満：　15,000</t>
  </si>
  <si>
    <t>3歳以上小学校修了前：</t>
  </si>
  <si>
    <t>※　全部支給 42,500</t>
  </si>
  <si>
    <t>管外母子</t>
  </si>
  <si>
    <t>三鷹寮</t>
  </si>
  <si>
    <t>子育て支援課 （単位：世帯数､人､円）</t>
  </si>
  <si>
    <t>子育て支援課 （単位：人、円）</t>
  </si>
  <si>
    <t>(2)　児童扶養手当支給状況</t>
  </si>
  <si>
    <t>(3)　児童育成手当支給状況</t>
  </si>
  <si>
    <t>(4)　乳幼児医療費助成受給状況</t>
  </si>
  <si>
    <t>(5)　義務教育就学児医療費助成受給状況</t>
  </si>
  <si>
    <t>※所得制限により異なる。</t>
  </si>
  <si>
    <t>子育て支援課 （単位：世帯数、人、円）</t>
  </si>
  <si>
    <t>3月31日現在 子育て支援課 （単位：人）</t>
  </si>
  <si>
    <t>3月31日現在 子育て支援課 （単位：世帯、人）</t>
  </si>
  <si>
    <t>3月31日現在 子育て支援課 (単位：人）</t>
  </si>
  <si>
    <t>子育て支援課 （単位：世帯、人）</t>
  </si>
  <si>
    <t>（年度中） 子育て支援課 （単位：人）</t>
  </si>
  <si>
    <t xml:space="preserve">       子育て支援課 （単位：件）</t>
  </si>
  <si>
    <t>（新規+継続） 子育て支援課 （単位：件、千円）</t>
  </si>
  <si>
    <t>子育て支援課 （単位：件、円、％）</t>
  </si>
  <si>
    <t xml:space="preserve">              子育て支援課 （単位：件、千円）</t>
  </si>
  <si>
    <t>子育て支援課 （単位：世帯、件）　</t>
  </si>
  <si>
    <t>子育て支援課  (単位: 件)</t>
  </si>
  <si>
    <t>30</t>
  </si>
  <si>
    <t>年度</t>
  </si>
  <si>
    <t>42,490～10,030</t>
  </si>
  <si>
    <t>※1,258</t>
  </si>
  <si>
    <t>種別</t>
  </si>
  <si>
    <t>受給者数　</t>
  </si>
  <si>
    <t>受給世帯数</t>
  </si>
  <si>
    <t xml:space="preserve">  区分　　年度</t>
  </si>
  <si>
    <t>施設別</t>
  </si>
  <si>
    <t>階層別人員（  再掲  ）</t>
  </si>
  <si>
    <t>階層別世帯（ 三鷹寮 ）</t>
  </si>
  <si>
    <t>新規入所（三鷹寮）　※各年度とも年度中</t>
  </si>
  <si>
    <t>人員　(人)</t>
  </si>
  <si>
    <t>世帯
 (世帯）</t>
  </si>
  <si>
    <t xml:space="preserve">世帯類型   </t>
  </si>
  <si>
    <t>死別</t>
  </si>
  <si>
    <t>離婚</t>
  </si>
  <si>
    <t>未婚</t>
  </si>
  <si>
    <t>相談
受理数</t>
  </si>
  <si>
    <t>処理数</t>
  </si>
  <si>
    <t>施設入所</t>
  </si>
  <si>
    <t>総数</t>
  </si>
  <si>
    <t>修学</t>
  </si>
  <si>
    <t>就学支度</t>
  </si>
  <si>
    <t>修業</t>
  </si>
  <si>
    <t>事業継続</t>
  </si>
  <si>
    <t>技能修得</t>
  </si>
  <si>
    <t>就職支度</t>
  </si>
  <si>
    <t>件数</t>
  </si>
  <si>
    <t>金額</t>
  </si>
  <si>
    <t>現年度</t>
  </si>
  <si>
    <t>過年度</t>
  </si>
  <si>
    <t>貸付決定</t>
  </si>
  <si>
    <t>調定</t>
  </si>
  <si>
    <t>償還</t>
  </si>
  <si>
    <t>修学</t>
  </si>
  <si>
    <t>世帯数　（世帯）</t>
  </si>
  <si>
    <t>件数（件）</t>
  </si>
  <si>
    <t>母子</t>
  </si>
  <si>
    <t>父子</t>
  </si>
  <si>
    <t>生活一般</t>
  </si>
  <si>
    <t>児童</t>
  </si>
  <si>
    <t>生活援護</t>
  </si>
  <si>
    <t>住宅</t>
  </si>
  <si>
    <t>医療</t>
  </si>
  <si>
    <t>家庭紛争</t>
  </si>
  <si>
    <t>就労</t>
  </si>
  <si>
    <t>結婚</t>
  </si>
  <si>
    <t>家事援助</t>
  </si>
  <si>
    <t>小計</t>
  </si>
  <si>
    <t>養育</t>
  </si>
  <si>
    <t>教育</t>
  </si>
  <si>
    <t>非行</t>
  </si>
  <si>
    <t>就職</t>
  </si>
  <si>
    <t>生活保護</t>
  </si>
  <si>
    <t>母子応急小口資金等</t>
  </si>
  <si>
    <t>売店設置 〈法第25条〉</t>
  </si>
  <si>
    <t>たばこ販売〈法第26条〉</t>
  </si>
  <si>
    <t>合計</t>
  </si>
  <si>
    <t>養育者</t>
  </si>
  <si>
    <t>２月支給期の対象者数</t>
  </si>
  <si>
    <t>(1)　児童手当支給状況</t>
  </si>
  <si>
    <t>(１)　児童手当支給状況</t>
  </si>
  <si>
    <t>令和元</t>
  </si>
  <si>
    <t>※1,221</t>
  </si>
  <si>
    <t>※　全部支給 42,910</t>
  </si>
  <si>
    <t>42,900～10,120</t>
  </si>
  <si>
    <t>令和２</t>
  </si>
  <si>
    <t>※1,161</t>
  </si>
  <si>
    <t>43,150～10,180</t>
  </si>
  <si>
    <t>..</t>
  </si>
  <si>
    <t>※　全部支給 43,160</t>
  </si>
  <si>
    <t>令和３</t>
  </si>
  <si>
    <t>3歳未満：　15,000</t>
  </si>
  <si>
    <t>３月支給期の対象者数</t>
  </si>
  <si>
    <t>12月支給期の対象者数</t>
  </si>
  <si>
    <t>注）３月31日現在受給者数を掲載してきたが、
　　令和４年度から12月支給期の対象者数を
　　掲載する。</t>
  </si>
  <si>
    <t>子育て支援課 （単位：人､円）</t>
  </si>
  <si>
    <t>子育て １</t>
  </si>
  <si>
    <t>子育て ２</t>
  </si>
  <si>
    <t>子育て ３</t>
  </si>
  <si>
    <t>子育て ４</t>
  </si>
  <si>
    <t>子育て ５</t>
  </si>
  <si>
    <t>子育て ６</t>
  </si>
  <si>
    <t>子育て ７</t>
  </si>
  <si>
    <t>令和４</t>
  </si>
  <si>
    <t>注）12月31日現在受給者数を掲載してきたが、令和４年度
　　から３月支給期の対象者数を掲載する。（ただし、
　　平成30年度は12月支給期の対象者数）</t>
  </si>
  <si>
    <t>30</t>
  </si>
  <si>
    <t>令和元</t>
  </si>
  <si>
    <t>※1,143</t>
  </si>
  <si>
    <t>令和元</t>
  </si>
  <si>
    <t>令和２</t>
  </si>
  <si>
    <t>令和３</t>
  </si>
  <si>
    <t>令和４</t>
  </si>
  <si>
    <t>３　子育て支援課</t>
  </si>
  <si>
    <t>３　子育て支援課</t>
  </si>
  <si>
    <t>※1,114</t>
  </si>
  <si>
    <t>※　全部支給 43,070</t>
  </si>
  <si>
    <t>43,060～10,160</t>
  </si>
  <si>
    <t>※令和４年10月から中学生の所得制限撤廃</t>
  </si>
  <si>
    <t xml:space="preserve">(８)　特別児童扶養手当支給状況　  </t>
  </si>
  <si>
    <t>※育成手当・障害手当の併給世帯調整</t>
  </si>
  <si>
    <t>※「入所世帯（世帯）」「人員（人）」「階層別世帯（三鷹寮）」は、各年度とも３月１日現在</t>
  </si>
  <si>
    <t>※（　）内は他市から三鷹市立母子生活支援施設に入所した数で内数</t>
  </si>
  <si>
    <t>(６)　ひとり親家庭等医療費助成受給状況</t>
  </si>
  <si>
    <t xml:space="preserve">(７)　特別児童扶養手当支給状況　  </t>
  </si>
  <si>
    <t>(９)　母子生活支援施設入所状況</t>
  </si>
  <si>
    <t>(10)　助産施設入所状況</t>
  </si>
  <si>
    <t>(11)　児童福祉の相談受理及び処理状況</t>
  </si>
  <si>
    <t>(12)　母子及び父子福祉資金資金別貸付状況</t>
  </si>
  <si>
    <t>(13)　母子及び父子福祉資金貸付・償還状況</t>
  </si>
  <si>
    <t>(14)　女性福祉資金貸付状況</t>
  </si>
  <si>
    <t>(15)　女性福祉資金償還状況</t>
  </si>
  <si>
    <t>(16)　ひとり親家庭ホームヘルパー派遣状況</t>
  </si>
  <si>
    <t>(17)　母子・父子自立支援員の相談指導状況</t>
  </si>
  <si>
    <t>(6)　ひとり親家庭等医療費助成受給状況</t>
  </si>
  <si>
    <t xml:space="preserve">(7)　特別児童扶養手当支給状況　  </t>
  </si>
  <si>
    <t xml:space="preserve">(8)　育成医療給付状況　  </t>
  </si>
  <si>
    <t>(9)　母子生活支援施設入所状況</t>
  </si>
  <si>
    <t>(10)　助産施設入所状況</t>
  </si>
  <si>
    <t>(11)　児童福祉の相談受理及び処理状況</t>
  </si>
  <si>
    <t>(12)　母子及び父子福祉資金資金別貸付状況</t>
  </si>
  <si>
    <t>(13)　母子及び父子福祉資金貸付・償還状況</t>
  </si>
  <si>
    <t>(14)　女性福祉資金貸付状況</t>
  </si>
  <si>
    <t>(15)　女性福祉資金償還状況</t>
  </si>
  <si>
    <t>(16)　ひとり親家庭ホームヘルパー派遣状況</t>
  </si>
  <si>
    <t>(17)　母子・父子自立支援員の相談指導状況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</si>
</sst>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0_ "/>
    <numFmt numFmtId="180" formatCode="\(##\)"/>
    <numFmt numFmtId="181" formatCode="\(\ #\)"/>
    <numFmt numFmtId="182" formatCode="\(\ #\ \)"/>
    <numFmt numFmtId="183" formatCode="#,##0&quot;円&quot;"/>
    <numFmt numFmtId="184" formatCode="#,##0\ &quot;円&quot;"/>
    <numFmt numFmtId="185" formatCode="#,##0\ &quot;円&quot;\ "/>
    <numFmt numFmtId="186" formatCode="#,##0_ ;[Red]\-#,##0\ "/>
    <numFmt numFmtId="187" formatCode="#,##0&quot; &quot;;[Red]\-#,##0&quot; &quot;"/>
    <numFmt numFmtId="188" formatCode="0.00_);[Red]\(0.00\)"/>
    <numFmt numFmtId="189" formatCode="0.0000_);[Red]\(0.0000\)"/>
    <numFmt numFmtId="190" formatCode="#,##0&quot;　&quot;"/>
    <numFmt numFmtId="191" formatCode="0_);\(0\)"/>
    <numFmt numFmtId="192" formatCode="#,##0_);\(#,##0\)"/>
    <numFmt numFmtId="193" formatCode="0.0%"/>
    <numFmt numFmtId="194" formatCode="#,##0&quot;  &quot;"/>
    <numFmt numFmtId="195" formatCode="&quot;¥&quot;#,##0_);[Red]\(&quot;¥&quot;#,##0\)"/>
    <numFmt numFmtId="196" formatCode="#,##0.0&quot; &quot;;[Red]\-#,##0.0&quot; &quot;"/>
    <numFmt numFmtId="197" formatCode="0.0"/>
    <numFmt numFmtId="198" formatCode="0.000"/>
    <numFmt numFmtId="199" formatCode="0.000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trike/>
      <sz val="11"/>
      <name val="ＭＳ 明朝"/>
      <family val="1"/>
    </font>
    <font>
      <sz val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39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15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38" fontId="2" fillId="0" borderId="11" xfId="49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86" fontId="2" fillId="0" borderId="0" xfId="49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95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38" fontId="2" fillId="0" borderId="18" xfId="49" applyFont="1" applyFill="1" applyBorder="1" applyAlignment="1">
      <alignment horizontal="center" vertical="center"/>
    </xf>
    <xf numFmtId="38" fontId="2" fillId="0" borderId="19" xfId="49" applyFont="1" applyFill="1" applyBorder="1" applyAlignment="1">
      <alignment horizontal="center" vertical="center"/>
    </xf>
    <xf numFmtId="186" fontId="2" fillId="0" borderId="19" xfId="49" applyNumberFormat="1" applyFont="1" applyFill="1" applyBorder="1" applyAlignment="1">
      <alignment horizontal="center" vertical="center"/>
    </xf>
    <xf numFmtId="186" fontId="2" fillId="0" borderId="20" xfId="49" applyNumberFormat="1" applyFont="1" applyFill="1" applyBorder="1" applyAlignment="1">
      <alignment horizontal="center" vertical="center"/>
    </xf>
    <xf numFmtId="186" fontId="2" fillId="0" borderId="21" xfId="49" applyNumberFormat="1" applyFont="1" applyFill="1" applyBorder="1" applyAlignment="1">
      <alignment horizontal="center" vertical="center"/>
    </xf>
    <xf numFmtId="192" fontId="2" fillId="0" borderId="22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186" fontId="2" fillId="0" borderId="23" xfId="49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2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187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" fillId="0" borderId="23" xfId="0" applyFont="1" applyFill="1" applyBorder="1" applyAlignment="1">
      <alignment horizontal="center" vertical="center"/>
    </xf>
    <xf numFmtId="187" fontId="2" fillId="0" borderId="22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49" fontId="2" fillId="0" borderId="14" xfId="0" applyNumberFormat="1" applyFont="1" applyFill="1" applyBorder="1" applyAlignment="1">
      <alignment horizontal="center" vertical="center"/>
    </xf>
    <xf numFmtId="186" fontId="2" fillId="0" borderId="17" xfId="49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vertical="center" wrapText="1" shrinkToFit="1"/>
    </xf>
    <xf numFmtId="0" fontId="2" fillId="0" borderId="17" xfId="0" applyFont="1" applyFill="1" applyBorder="1" applyAlignment="1">
      <alignment horizontal="center" vertical="center"/>
    </xf>
    <xf numFmtId="186" fontId="2" fillId="0" borderId="0" xfId="49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/>
      <protection locked="0"/>
    </xf>
    <xf numFmtId="38" fontId="2" fillId="0" borderId="0" xfId="49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196" fontId="0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178" fontId="2" fillId="0" borderId="23" xfId="0" applyNumberFormat="1" applyFont="1" applyFill="1" applyBorder="1" applyAlignment="1">
      <alignment horizontal="center" vertical="center"/>
    </xf>
    <xf numFmtId="178" fontId="2" fillId="0" borderId="28" xfId="0" applyNumberFormat="1" applyFont="1" applyFill="1" applyBorder="1" applyAlignment="1">
      <alignment horizontal="center" vertical="center"/>
    </xf>
    <xf numFmtId="187" fontId="2" fillId="0" borderId="10" xfId="49" applyNumberFormat="1" applyFont="1" applyFill="1" applyBorder="1" applyAlignment="1">
      <alignment horizontal="center" vertical="center"/>
    </xf>
    <xf numFmtId="187" fontId="2" fillId="0" borderId="14" xfId="0" applyNumberFormat="1" applyFont="1" applyFill="1" applyBorder="1" applyAlignment="1">
      <alignment horizontal="center" vertical="center"/>
    </xf>
    <xf numFmtId="187" fontId="2" fillId="0" borderId="19" xfId="0" applyNumberFormat="1" applyFont="1" applyFill="1" applyBorder="1" applyAlignment="1">
      <alignment horizontal="center" vertical="center"/>
    </xf>
    <xf numFmtId="187" fontId="2" fillId="0" borderId="13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7" fillId="0" borderId="15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center" vertical="center" shrinkToFit="1"/>
    </xf>
    <xf numFmtId="186" fontId="2" fillId="0" borderId="10" xfId="0" applyNumberFormat="1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 shrinkToFit="1"/>
    </xf>
    <xf numFmtId="0" fontId="2" fillId="24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 wrapText="1" shrinkToFit="1"/>
    </xf>
    <xf numFmtId="3" fontId="2" fillId="0" borderId="16" xfId="0" applyNumberFormat="1" applyFont="1" applyFill="1" applyBorder="1" applyAlignment="1">
      <alignment horizontal="center" vertical="center" wrapText="1" shrinkToFit="1"/>
    </xf>
    <xf numFmtId="3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3" fontId="2" fillId="24" borderId="14" xfId="0" applyNumberFormat="1" applyFont="1" applyFill="1" applyBorder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186" fontId="2" fillId="0" borderId="20" xfId="49" applyNumberFormat="1" applyFont="1" applyFill="1" applyBorder="1" applyAlignment="1">
      <alignment horizontal="center" vertical="center"/>
    </xf>
    <xf numFmtId="186" fontId="2" fillId="0" borderId="17" xfId="49" applyNumberFormat="1" applyFont="1" applyFill="1" applyBorder="1" applyAlignment="1">
      <alignment horizontal="center" vertical="center"/>
    </xf>
    <xf numFmtId="186" fontId="2" fillId="0" borderId="25" xfId="4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86" fontId="2" fillId="0" borderId="11" xfId="49" applyNumberFormat="1" applyFont="1" applyFill="1" applyBorder="1" applyAlignment="1">
      <alignment horizontal="center" vertical="center"/>
    </xf>
    <xf numFmtId="186" fontId="2" fillId="0" borderId="32" xfId="49" applyNumberFormat="1" applyFont="1" applyFill="1" applyBorder="1" applyAlignment="1">
      <alignment horizontal="center" vertical="center"/>
    </xf>
    <xf numFmtId="186" fontId="2" fillId="0" borderId="18" xfId="49" applyNumberFormat="1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horizontal="center" vertical="center"/>
    </xf>
    <xf numFmtId="178" fontId="2" fillId="0" borderId="35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 shrinkToFit="1"/>
    </xf>
    <xf numFmtId="0" fontId="0" fillId="0" borderId="18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5" fillId="0" borderId="18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38100</xdr:rowOff>
    </xdr:from>
    <xdr:to>
      <xdr:col>0</xdr:col>
      <xdr:colOff>495300</xdr:colOff>
      <xdr:row>18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0" y="4572000"/>
          <a:ext cx="4953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19050</xdr:rowOff>
    </xdr:from>
    <xdr:to>
      <xdr:col>2</xdr:col>
      <xdr:colOff>0</xdr:colOff>
      <xdr:row>16</xdr:row>
      <xdr:rowOff>0</xdr:rowOff>
    </xdr:to>
    <xdr:sp>
      <xdr:nvSpPr>
        <xdr:cNvPr id="1" name="Line 11"/>
        <xdr:cNvSpPr>
          <a:spLocks/>
        </xdr:cNvSpPr>
      </xdr:nvSpPr>
      <xdr:spPr>
        <a:xfrm>
          <a:off x="0" y="3438525"/>
          <a:ext cx="131445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2"/>
  <sheetViews>
    <sheetView tabSelected="1" zoomScalePageLayoutView="91" workbookViewId="0" topLeftCell="A1">
      <selection activeCell="A1" sqref="A1"/>
    </sheetView>
  </sheetViews>
  <sheetFormatPr defaultColWidth="9.00390625" defaultRowHeight="13.5"/>
  <cols>
    <col min="1" max="1" width="5.50390625" style="16" customWidth="1"/>
    <col min="2" max="2" width="3.125" style="16" customWidth="1"/>
    <col min="3" max="3" width="6.125" style="16" customWidth="1"/>
    <col min="4" max="4" width="9.00390625" style="17" customWidth="1"/>
    <col min="5" max="6" width="9.00390625" style="16" customWidth="1"/>
    <col min="7" max="7" width="9.50390625" style="16" customWidth="1"/>
    <col min="8" max="8" width="7.875" style="16" customWidth="1"/>
    <col min="9" max="10" width="8.875" style="16" customWidth="1"/>
    <col min="11" max="11" width="7.625" style="25" customWidth="1"/>
    <col min="12" max="12" width="7.125" style="25" customWidth="1"/>
    <col min="13" max="13" width="4.125" style="16" customWidth="1"/>
    <col min="14" max="15" width="9.00390625" style="16" customWidth="1"/>
    <col min="16" max="16" width="10.125" style="16" customWidth="1"/>
    <col min="17" max="17" width="23.375" style="16" customWidth="1"/>
    <col min="18" max="18" width="9.00390625" style="16" customWidth="1"/>
    <col min="19" max="19" width="1.4921875" style="16" customWidth="1"/>
    <col min="20" max="20" width="7.625" style="16" customWidth="1"/>
    <col min="21" max="16384" width="9.00390625" style="16" customWidth="1"/>
  </cols>
  <sheetData>
    <row r="1" spans="3:12" ht="18" customHeight="1">
      <c r="C1" s="17" t="s">
        <v>195</v>
      </c>
      <c r="D1" s="16"/>
      <c r="K1" s="21"/>
      <c r="L1" s="21"/>
    </row>
    <row r="2" spans="1:12" ht="18" customHeight="1">
      <c r="A2" s="24" t="s">
        <v>21</v>
      </c>
      <c r="B2" s="24"/>
      <c r="F2" s="22"/>
      <c r="K2" s="21"/>
      <c r="L2" s="21"/>
    </row>
    <row r="3" spans="3:21" ht="18" customHeight="1">
      <c r="C3" s="2" t="s">
        <v>163</v>
      </c>
      <c r="D3" s="16"/>
      <c r="I3" s="16" t="s">
        <v>20</v>
      </c>
      <c r="J3" s="23" t="s">
        <v>179</v>
      </c>
      <c r="K3" s="21"/>
      <c r="L3" s="23"/>
      <c r="N3" s="17"/>
      <c r="U3" s="23"/>
    </row>
    <row r="4" spans="3:14" ht="18" customHeight="1">
      <c r="C4" s="2" t="s">
        <v>66</v>
      </c>
      <c r="D4" s="16"/>
      <c r="I4" s="16" t="s">
        <v>20</v>
      </c>
      <c r="J4" s="23" t="s">
        <v>179</v>
      </c>
      <c r="K4" s="23"/>
      <c r="L4" s="23"/>
      <c r="N4" s="32"/>
    </row>
    <row r="5" spans="3:21" ht="18.75" customHeight="1">
      <c r="C5" s="2" t="s">
        <v>35</v>
      </c>
      <c r="D5" s="16"/>
      <c r="I5" s="16" t="s">
        <v>20</v>
      </c>
      <c r="J5" s="23" t="s">
        <v>180</v>
      </c>
      <c r="K5" s="23"/>
      <c r="L5" s="23"/>
      <c r="N5" s="2"/>
      <c r="U5" s="23"/>
    </row>
    <row r="6" spans="3:21" ht="18.75" customHeight="1">
      <c r="C6" s="2" t="s">
        <v>67</v>
      </c>
      <c r="D6" s="16"/>
      <c r="I6" s="16" t="s">
        <v>20</v>
      </c>
      <c r="J6" s="23" t="s">
        <v>180</v>
      </c>
      <c r="K6" s="23"/>
      <c r="L6" s="23"/>
      <c r="N6" s="2"/>
      <c r="U6" s="23"/>
    </row>
    <row r="7" spans="3:21" ht="18.75" customHeight="1">
      <c r="C7" s="2" t="s">
        <v>68</v>
      </c>
      <c r="D7" s="16"/>
      <c r="I7" s="16" t="s">
        <v>20</v>
      </c>
      <c r="J7" s="23" t="s">
        <v>180</v>
      </c>
      <c r="K7" s="23"/>
      <c r="L7" s="23"/>
      <c r="N7" s="2"/>
      <c r="U7" s="23"/>
    </row>
    <row r="8" spans="3:21" ht="18.75" customHeight="1">
      <c r="C8" s="2" t="s">
        <v>205</v>
      </c>
      <c r="D8" s="16"/>
      <c r="I8" s="16" t="s">
        <v>20</v>
      </c>
      <c r="J8" s="23" t="s">
        <v>181</v>
      </c>
      <c r="K8" s="23"/>
      <c r="L8" s="23"/>
      <c r="N8" s="2"/>
      <c r="U8" s="23"/>
    </row>
    <row r="9" spans="3:21" ht="18.75" customHeight="1">
      <c r="C9" s="2" t="s">
        <v>206</v>
      </c>
      <c r="D9" s="16"/>
      <c r="I9" s="16" t="s">
        <v>20</v>
      </c>
      <c r="J9" s="23" t="s">
        <v>181</v>
      </c>
      <c r="K9" s="23"/>
      <c r="L9" s="23"/>
      <c r="N9" s="2"/>
      <c r="O9" s="33"/>
      <c r="U9" s="23"/>
    </row>
    <row r="10" spans="3:21" ht="18.75" customHeight="1">
      <c r="C10" s="2" t="s">
        <v>201</v>
      </c>
      <c r="D10" s="17" t="s">
        <v>28</v>
      </c>
      <c r="I10" s="16" t="s">
        <v>20</v>
      </c>
      <c r="J10" s="23" t="s">
        <v>181</v>
      </c>
      <c r="K10" s="23"/>
      <c r="L10" s="23"/>
      <c r="N10" s="2"/>
      <c r="U10" s="23"/>
    </row>
    <row r="11" spans="1:21" ht="18.75" customHeight="1">
      <c r="A11" s="27"/>
      <c r="B11" s="27"/>
      <c r="C11" s="74" t="s">
        <v>207</v>
      </c>
      <c r="D11" s="74"/>
      <c r="E11" s="25"/>
      <c r="F11" s="25"/>
      <c r="I11" s="16" t="s">
        <v>20</v>
      </c>
      <c r="J11" s="23" t="s">
        <v>182</v>
      </c>
      <c r="K11" s="23"/>
      <c r="L11" s="23"/>
      <c r="N11" s="2"/>
      <c r="U11" s="23"/>
    </row>
    <row r="12" spans="3:21" ht="18.75" customHeight="1">
      <c r="C12" s="74" t="s">
        <v>208</v>
      </c>
      <c r="D12" s="74"/>
      <c r="E12" s="25"/>
      <c r="F12" s="25"/>
      <c r="I12" s="16" t="s">
        <v>20</v>
      </c>
      <c r="J12" s="23" t="s">
        <v>182</v>
      </c>
      <c r="K12" s="23"/>
      <c r="L12" s="23"/>
      <c r="M12" s="22"/>
      <c r="N12" s="22"/>
      <c r="U12" s="23"/>
    </row>
    <row r="13" spans="3:21" ht="18.75" customHeight="1">
      <c r="C13" s="74" t="s">
        <v>209</v>
      </c>
      <c r="D13" s="75"/>
      <c r="E13" s="25"/>
      <c r="F13" s="25"/>
      <c r="I13" s="16" t="s">
        <v>20</v>
      </c>
      <c r="J13" s="23" t="s">
        <v>183</v>
      </c>
      <c r="K13" s="23"/>
      <c r="L13" s="23"/>
      <c r="N13" s="2"/>
      <c r="U13" s="23"/>
    </row>
    <row r="14" spans="3:21" ht="18.75" customHeight="1">
      <c r="C14" s="74" t="s">
        <v>210</v>
      </c>
      <c r="D14" s="75"/>
      <c r="E14" s="25"/>
      <c r="F14" s="25"/>
      <c r="I14" s="16" t="s">
        <v>20</v>
      </c>
      <c r="J14" s="23" t="s">
        <v>183</v>
      </c>
      <c r="K14" s="23"/>
      <c r="L14" s="23"/>
      <c r="N14" s="2"/>
      <c r="U14" s="23"/>
    </row>
    <row r="15" spans="3:21" ht="18.75" customHeight="1">
      <c r="C15" s="74" t="s">
        <v>211</v>
      </c>
      <c r="D15" s="75"/>
      <c r="E15" s="25"/>
      <c r="F15" s="25"/>
      <c r="I15" s="16" t="s">
        <v>20</v>
      </c>
      <c r="J15" s="23" t="s">
        <v>184</v>
      </c>
      <c r="K15" s="23"/>
      <c r="L15" s="23"/>
      <c r="N15" s="2"/>
      <c r="U15" s="23"/>
    </row>
    <row r="16" spans="3:21" ht="18.75" customHeight="1">
      <c r="C16" s="74" t="s">
        <v>212</v>
      </c>
      <c r="D16" s="75"/>
      <c r="E16" s="25"/>
      <c r="F16" s="25"/>
      <c r="I16" s="16" t="s">
        <v>20</v>
      </c>
      <c r="J16" s="23" t="s">
        <v>184</v>
      </c>
      <c r="K16" s="23"/>
      <c r="L16" s="23"/>
      <c r="N16" s="2"/>
      <c r="U16" s="23"/>
    </row>
    <row r="17" spans="3:21" ht="18.75" customHeight="1">
      <c r="C17" s="16" t="s">
        <v>213</v>
      </c>
      <c r="E17" s="17"/>
      <c r="I17" s="16" t="s">
        <v>20</v>
      </c>
      <c r="J17" s="23" t="s">
        <v>184</v>
      </c>
      <c r="K17" s="23"/>
      <c r="L17" s="23"/>
      <c r="N17" s="2"/>
      <c r="U17" s="23"/>
    </row>
    <row r="18" spans="3:22" ht="18.75" customHeight="1">
      <c r="C18" s="16" t="s">
        <v>214</v>
      </c>
      <c r="D18" s="22"/>
      <c r="E18" s="76"/>
      <c r="F18" s="76"/>
      <c r="G18" s="77"/>
      <c r="I18" s="16" t="s">
        <v>20</v>
      </c>
      <c r="J18" s="23" t="s">
        <v>185</v>
      </c>
      <c r="K18" s="16"/>
      <c r="L18" s="23"/>
      <c r="M18" s="23"/>
      <c r="O18" s="2"/>
      <c r="V18" s="23"/>
    </row>
    <row r="19" spans="3:21" ht="18.75" customHeight="1">
      <c r="C19" s="16" t="s">
        <v>215</v>
      </c>
      <c r="E19" s="2"/>
      <c r="F19" s="2"/>
      <c r="I19" s="16" t="s">
        <v>20</v>
      </c>
      <c r="J19" s="23" t="s">
        <v>185</v>
      </c>
      <c r="K19" s="23"/>
      <c r="L19" s="23"/>
      <c r="N19" s="2"/>
      <c r="U19" s="23"/>
    </row>
    <row r="20" spans="11:21" ht="18.75" customHeight="1">
      <c r="K20" s="23"/>
      <c r="L20" s="23"/>
      <c r="N20" s="2"/>
      <c r="U20" s="23"/>
    </row>
    <row r="21" spans="5:12" ht="18.75" customHeight="1">
      <c r="E21" s="2"/>
      <c r="F21" s="2"/>
      <c r="K21" s="23"/>
      <c r="L21" s="23"/>
    </row>
    <row r="22" spans="5:21" ht="18.75" customHeight="1">
      <c r="E22" s="121"/>
      <c r="F22" s="121"/>
      <c r="G22" s="121"/>
      <c r="H22" s="121"/>
      <c r="I22" s="121"/>
      <c r="K22" s="23"/>
      <c r="L22" s="23"/>
      <c r="N22" s="2"/>
      <c r="U22" s="23"/>
    </row>
    <row r="23" spans="5:21" ht="18.75" customHeight="1">
      <c r="E23" s="121"/>
      <c r="F23" s="121"/>
      <c r="G23" s="121"/>
      <c r="H23" s="121"/>
      <c r="I23" s="121"/>
      <c r="K23" s="23"/>
      <c r="L23" s="23"/>
      <c r="N23" s="2"/>
      <c r="U23" s="23"/>
    </row>
    <row r="24" spans="5:21" ht="18.75" customHeight="1">
      <c r="E24" s="2"/>
      <c r="F24" s="2"/>
      <c r="K24" s="23"/>
      <c r="L24" s="23"/>
      <c r="N24" s="2"/>
      <c r="U24" s="23"/>
    </row>
    <row r="25" spans="11:21" ht="18.75" customHeight="1">
      <c r="K25" s="23"/>
      <c r="L25" s="23"/>
      <c r="N25" s="2"/>
      <c r="U25" s="23"/>
    </row>
    <row r="26" spans="4:27" ht="18.75" customHeight="1">
      <c r="D26" s="16"/>
      <c r="K26" s="26"/>
      <c r="L26" s="23"/>
      <c r="N26" s="2"/>
      <c r="U26" s="23"/>
      <c r="AA26" s="11"/>
    </row>
    <row r="27" spans="5:21" ht="18.75" customHeight="1">
      <c r="E27" s="2"/>
      <c r="F27" s="2"/>
      <c r="K27" s="23"/>
      <c r="L27" s="23"/>
      <c r="N27" s="2"/>
      <c r="U27" s="23"/>
    </row>
    <row r="28" spans="5:21" ht="18.75" customHeight="1">
      <c r="E28" s="2"/>
      <c r="F28" s="2"/>
      <c r="K28" s="23"/>
      <c r="L28" s="23"/>
      <c r="U28" s="23"/>
    </row>
    <row r="29" spans="5:21" ht="18.75" customHeight="1">
      <c r="E29" s="2"/>
      <c r="F29" s="2"/>
      <c r="K29" s="23"/>
      <c r="L29" s="23"/>
      <c r="N29" s="2"/>
      <c r="U29" s="23"/>
    </row>
    <row r="30" spans="5:21" ht="18.75" customHeight="1">
      <c r="E30" s="2"/>
      <c r="F30" s="2"/>
      <c r="K30" s="23"/>
      <c r="L30" s="23"/>
      <c r="U30" s="23"/>
    </row>
    <row r="31" spans="11:21" ht="18.75" customHeight="1">
      <c r="K31" s="23"/>
      <c r="L31" s="23"/>
      <c r="U31" s="23"/>
    </row>
    <row r="32" spans="11:12" ht="18.75" customHeight="1">
      <c r="K32" s="23"/>
      <c r="L32" s="23"/>
    </row>
    <row r="33" spans="11:12" ht="18.75" customHeight="1">
      <c r="K33" s="23"/>
      <c r="L33" s="23"/>
    </row>
    <row r="34" spans="4:12" ht="18.75" customHeight="1">
      <c r="D34" s="16"/>
      <c r="K34" s="16"/>
      <c r="L34" s="23"/>
    </row>
    <row r="35" spans="4:12" ht="18.75" customHeight="1">
      <c r="D35" s="16"/>
      <c r="K35" s="16"/>
      <c r="L35" s="23"/>
    </row>
    <row r="36" spans="4:12" ht="18.75" customHeight="1">
      <c r="D36" s="16"/>
      <c r="K36" s="16"/>
      <c r="L36" s="16"/>
    </row>
    <row r="37" spans="4:12" ht="18.75" customHeight="1">
      <c r="D37" s="2"/>
      <c r="K37" s="21"/>
      <c r="L37" s="21"/>
    </row>
    <row r="38" spans="4:12" ht="18.75" customHeight="1">
      <c r="D38" s="2"/>
      <c r="K38" s="21"/>
      <c r="L38" s="21"/>
    </row>
    <row r="39" spans="4:12" ht="18.75" customHeight="1">
      <c r="D39" s="2"/>
      <c r="K39" s="21"/>
      <c r="L39" s="21"/>
    </row>
    <row r="40" spans="4:12" ht="18.75" customHeight="1">
      <c r="D40" s="2"/>
      <c r="K40" s="21"/>
      <c r="L40" s="21"/>
    </row>
    <row r="41" spans="4:12" ht="18.75" customHeight="1">
      <c r="D41" s="2"/>
      <c r="K41" s="21"/>
      <c r="L41" s="21"/>
    </row>
    <row r="42" spans="11:12" ht="18.75" customHeight="1">
      <c r="K42" s="21"/>
      <c r="L42" s="21"/>
    </row>
    <row r="43" spans="11:12" ht="18.75" customHeight="1">
      <c r="K43" s="21"/>
      <c r="L43" s="21"/>
    </row>
    <row r="44" spans="11:12" ht="21" customHeight="1">
      <c r="K44" s="21"/>
      <c r="L44" s="21"/>
    </row>
    <row r="45" spans="11:12" ht="21" customHeight="1">
      <c r="K45" s="21"/>
      <c r="L45" s="21"/>
    </row>
    <row r="46" spans="11:12" ht="21" customHeight="1">
      <c r="K46" s="21"/>
      <c r="L46" s="21"/>
    </row>
    <row r="47" spans="11:12" ht="21" customHeight="1">
      <c r="K47" s="21"/>
      <c r="L47" s="21"/>
    </row>
    <row r="48" spans="11:12" ht="21" customHeight="1">
      <c r="K48" s="21"/>
      <c r="L48" s="21"/>
    </row>
    <row r="49" spans="11:12" ht="21" customHeight="1">
      <c r="K49" s="21"/>
      <c r="L49" s="21"/>
    </row>
    <row r="50" spans="11:12" ht="21" customHeight="1">
      <c r="K50" s="21"/>
      <c r="L50" s="21"/>
    </row>
    <row r="51" spans="11:12" ht="21" customHeight="1">
      <c r="K51" s="21"/>
      <c r="L51" s="21"/>
    </row>
    <row r="52" spans="11:12" ht="21" customHeight="1">
      <c r="K52" s="21"/>
      <c r="L52" s="21"/>
    </row>
    <row r="53" spans="11:12" ht="21" customHeight="1">
      <c r="K53" s="21"/>
      <c r="L53" s="21"/>
    </row>
    <row r="54" spans="11:12" ht="21" customHeight="1">
      <c r="K54" s="21"/>
      <c r="L54" s="21"/>
    </row>
    <row r="55" spans="11:12" ht="13.5">
      <c r="K55" s="21"/>
      <c r="L55" s="21"/>
    </row>
    <row r="56" spans="11:12" ht="13.5">
      <c r="K56" s="21"/>
      <c r="L56" s="21"/>
    </row>
    <row r="57" spans="11:12" ht="13.5">
      <c r="K57" s="21"/>
      <c r="L57" s="21"/>
    </row>
    <row r="58" spans="11:12" ht="13.5">
      <c r="K58" s="21"/>
      <c r="L58" s="21"/>
    </row>
    <row r="59" spans="11:12" ht="13.5">
      <c r="K59" s="21"/>
      <c r="L59" s="21"/>
    </row>
    <row r="60" spans="11:12" ht="13.5">
      <c r="K60" s="21"/>
      <c r="L60" s="21"/>
    </row>
    <row r="61" spans="11:12" ht="13.5">
      <c r="K61" s="21"/>
      <c r="L61" s="21"/>
    </row>
    <row r="62" spans="11:12" ht="13.5">
      <c r="K62" s="21"/>
      <c r="L62" s="21"/>
    </row>
    <row r="63" spans="11:12" ht="13.5">
      <c r="K63" s="21"/>
      <c r="L63" s="21"/>
    </row>
    <row r="64" spans="11:12" ht="13.5">
      <c r="K64" s="21"/>
      <c r="L64" s="21"/>
    </row>
    <row r="65" spans="11:12" ht="13.5">
      <c r="K65" s="21"/>
      <c r="L65" s="21"/>
    </row>
    <row r="66" spans="11:12" ht="13.5">
      <c r="K66" s="21"/>
      <c r="L66" s="21"/>
    </row>
    <row r="67" spans="11:12" ht="13.5">
      <c r="K67" s="21"/>
      <c r="L67" s="21"/>
    </row>
    <row r="68" spans="11:12" ht="13.5">
      <c r="K68" s="21"/>
      <c r="L68" s="21"/>
    </row>
    <row r="69" spans="11:12" ht="13.5">
      <c r="K69" s="21"/>
      <c r="L69" s="21"/>
    </row>
    <row r="70" spans="11:12" ht="13.5">
      <c r="K70" s="21"/>
      <c r="L70" s="21"/>
    </row>
    <row r="71" spans="11:12" ht="13.5">
      <c r="K71" s="21"/>
      <c r="L71" s="21"/>
    </row>
    <row r="72" spans="11:12" ht="13.5">
      <c r="K72" s="21"/>
      <c r="L72" s="21"/>
    </row>
    <row r="73" spans="11:12" ht="13.5">
      <c r="K73" s="21"/>
      <c r="L73" s="21"/>
    </row>
    <row r="74" spans="11:12" ht="13.5">
      <c r="K74" s="21"/>
      <c r="L74" s="21"/>
    </row>
    <row r="75" spans="11:12" ht="13.5">
      <c r="K75" s="21"/>
      <c r="L75" s="21"/>
    </row>
    <row r="76" spans="11:12" ht="13.5">
      <c r="K76" s="21"/>
      <c r="L76" s="21"/>
    </row>
    <row r="77" spans="11:12" ht="13.5">
      <c r="K77" s="21"/>
      <c r="L77" s="21"/>
    </row>
    <row r="78" spans="11:12" ht="13.5">
      <c r="K78" s="21"/>
      <c r="L78" s="21"/>
    </row>
    <row r="79" spans="11:12" ht="13.5">
      <c r="K79" s="21"/>
      <c r="L79" s="21"/>
    </row>
    <row r="80" spans="11:12" ht="13.5">
      <c r="K80" s="21"/>
      <c r="L80" s="21"/>
    </row>
    <row r="81" spans="11:12" ht="13.5">
      <c r="K81" s="21"/>
      <c r="L81" s="21"/>
    </row>
    <row r="82" spans="11:12" ht="13.5">
      <c r="K82" s="21"/>
      <c r="L82" s="21"/>
    </row>
    <row r="83" spans="11:12" ht="13.5">
      <c r="K83" s="21"/>
      <c r="L83" s="21"/>
    </row>
    <row r="84" spans="11:12" ht="13.5">
      <c r="K84" s="21"/>
      <c r="L84" s="21"/>
    </row>
    <row r="85" spans="11:12" ht="13.5">
      <c r="K85" s="21"/>
      <c r="L85" s="21"/>
    </row>
    <row r="86" spans="11:12" ht="13.5">
      <c r="K86" s="21"/>
      <c r="L86" s="21"/>
    </row>
    <row r="87" spans="11:12" ht="13.5">
      <c r="K87" s="21"/>
      <c r="L87" s="21"/>
    </row>
    <row r="88" spans="11:12" ht="13.5">
      <c r="K88" s="21"/>
      <c r="L88" s="21"/>
    </row>
    <row r="89" spans="11:12" ht="13.5">
      <c r="K89" s="21"/>
      <c r="L89" s="21"/>
    </row>
    <row r="90" spans="11:12" ht="13.5">
      <c r="K90" s="21"/>
      <c r="L90" s="21"/>
    </row>
    <row r="91" spans="11:12" ht="13.5">
      <c r="K91" s="21"/>
      <c r="L91" s="21"/>
    </row>
    <row r="92" spans="11:12" ht="13.5">
      <c r="K92" s="21"/>
      <c r="L92" s="21"/>
    </row>
    <row r="93" spans="11:12" ht="13.5">
      <c r="K93" s="21"/>
      <c r="L93" s="21"/>
    </row>
    <row r="94" spans="11:12" ht="13.5">
      <c r="K94" s="21"/>
      <c r="L94" s="21"/>
    </row>
    <row r="95" spans="11:12" ht="13.5">
      <c r="K95" s="21"/>
      <c r="L95" s="21"/>
    </row>
    <row r="96" spans="11:12" ht="13.5">
      <c r="K96" s="21"/>
      <c r="L96" s="21"/>
    </row>
    <row r="97" spans="11:12" ht="13.5">
      <c r="K97" s="21"/>
      <c r="L97" s="21"/>
    </row>
    <row r="98" spans="11:12" ht="13.5">
      <c r="K98" s="21"/>
      <c r="L98" s="21"/>
    </row>
    <row r="99" spans="11:12" ht="13.5">
      <c r="K99" s="21"/>
      <c r="L99" s="21"/>
    </row>
    <row r="100" spans="11:12" ht="13.5">
      <c r="K100" s="21"/>
      <c r="L100" s="21"/>
    </row>
    <row r="101" spans="11:12" ht="13.5">
      <c r="K101" s="21"/>
      <c r="L101" s="21"/>
    </row>
    <row r="102" spans="11:12" ht="13.5">
      <c r="K102" s="21"/>
      <c r="L102" s="21"/>
    </row>
    <row r="103" spans="11:12" ht="13.5">
      <c r="K103" s="21"/>
      <c r="L103" s="21"/>
    </row>
    <row r="104" spans="11:12" ht="13.5">
      <c r="K104" s="21"/>
      <c r="L104" s="21"/>
    </row>
    <row r="105" spans="11:12" ht="13.5">
      <c r="K105" s="21"/>
      <c r="L105" s="21"/>
    </row>
    <row r="106" spans="11:12" ht="13.5">
      <c r="K106" s="21"/>
      <c r="L106" s="21"/>
    </row>
    <row r="107" spans="11:12" ht="13.5">
      <c r="K107" s="21"/>
      <c r="L107" s="21"/>
    </row>
    <row r="108" spans="11:12" ht="13.5">
      <c r="K108" s="21"/>
      <c r="L108" s="21"/>
    </row>
    <row r="109" spans="11:12" ht="13.5">
      <c r="K109" s="21"/>
      <c r="L109" s="21"/>
    </row>
    <row r="110" spans="11:12" ht="13.5">
      <c r="K110" s="21"/>
      <c r="L110" s="21"/>
    </row>
    <row r="111" spans="11:12" ht="13.5">
      <c r="K111" s="21"/>
      <c r="L111" s="21"/>
    </row>
    <row r="112" spans="11:12" ht="13.5">
      <c r="K112" s="21"/>
      <c r="L112" s="21"/>
    </row>
    <row r="113" spans="11:12" ht="13.5">
      <c r="K113" s="21"/>
      <c r="L113" s="21"/>
    </row>
    <row r="114" spans="11:12" ht="13.5">
      <c r="K114" s="21"/>
      <c r="L114" s="21"/>
    </row>
    <row r="115" spans="11:12" ht="13.5">
      <c r="K115" s="21"/>
      <c r="L115" s="21"/>
    </row>
    <row r="116" spans="11:12" ht="13.5">
      <c r="K116" s="21"/>
      <c r="L116" s="21"/>
    </row>
    <row r="117" spans="11:12" ht="13.5">
      <c r="K117" s="21"/>
      <c r="L117" s="21"/>
    </row>
    <row r="118" spans="11:12" ht="13.5">
      <c r="K118" s="21"/>
      <c r="L118" s="21"/>
    </row>
    <row r="119" spans="11:12" ht="13.5">
      <c r="K119" s="21"/>
      <c r="L119" s="21"/>
    </row>
    <row r="120" spans="11:12" ht="13.5">
      <c r="K120" s="21"/>
      <c r="L120" s="21"/>
    </row>
    <row r="121" spans="11:12" ht="13.5">
      <c r="K121" s="21"/>
      <c r="L121" s="21"/>
    </row>
    <row r="122" spans="11:12" ht="13.5">
      <c r="K122" s="21"/>
      <c r="L122" s="21"/>
    </row>
    <row r="123" spans="11:12" ht="13.5">
      <c r="K123" s="21"/>
      <c r="L123" s="21"/>
    </row>
    <row r="124" spans="11:12" ht="13.5">
      <c r="K124" s="21"/>
      <c r="L124" s="21"/>
    </row>
    <row r="125" spans="11:12" ht="13.5">
      <c r="K125" s="21"/>
      <c r="L125" s="21"/>
    </row>
    <row r="126" spans="11:12" ht="13.5">
      <c r="K126" s="21"/>
      <c r="L126" s="21"/>
    </row>
    <row r="127" spans="11:12" ht="13.5">
      <c r="K127" s="21"/>
      <c r="L127" s="21"/>
    </row>
    <row r="128" spans="11:12" ht="13.5">
      <c r="K128" s="21"/>
      <c r="L128" s="21"/>
    </row>
    <row r="129" spans="11:12" ht="13.5">
      <c r="K129" s="21"/>
      <c r="L129" s="21"/>
    </row>
    <row r="130" spans="11:12" ht="13.5">
      <c r="K130" s="21"/>
      <c r="L130" s="21"/>
    </row>
    <row r="131" spans="11:12" ht="13.5">
      <c r="K131" s="21"/>
      <c r="L131" s="21"/>
    </row>
    <row r="132" spans="11:12" ht="13.5">
      <c r="K132" s="21"/>
      <c r="L132" s="21"/>
    </row>
    <row r="133" spans="11:12" ht="13.5">
      <c r="K133" s="21"/>
      <c r="L133" s="21"/>
    </row>
    <row r="134" spans="11:12" ht="13.5">
      <c r="K134" s="21"/>
      <c r="L134" s="21"/>
    </row>
    <row r="135" spans="11:12" ht="13.5">
      <c r="K135" s="21"/>
      <c r="L135" s="21"/>
    </row>
    <row r="136" spans="11:12" ht="13.5">
      <c r="K136" s="21"/>
      <c r="L136" s="21"/>
    </row>
    <row r="137" spans="11:12" ht="13.5">
      <c r="K137" s="21"/>
      <c r="L137" s="21"/>
    </row>
    <row r="138" spans="11:12" ht="13.5">
      <c r="K138" s="21"/>
      <c r="L138" s="21"/>
    </row>
    <row r="139" spans="11:12" ht="13.5">
      <c r="K139" s="21"/>
      <c r="L139" s="21"/>
    </row>
    <row r="140" spans="11:12" ht="13.5">
      <c r="K140" s="21"/>
      <c r="L140" s="21"/>
    </row>
    <row r="141" spans="11:12" ht="13.5">
      <c r="K141" s="21"/>
      <c r="L141" s="21"/>
    </row>
    <row r="142" spans="11:12" ht="13.5">
      <c r="K142" s="21"/>
      <c r="L142" s="21"/>
    </row>
  </sheetData>
  <sheetProtection/>
  <printOptions/>
  <pageMargins left="0.7874015748031497" right="0" top="0.984251968503937" bottom="0.984251968503937" header="0.5905511811023623" footer="0.590551181102362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00390625" defaultRowHeight="13.5"/>
  <cols>
    <col min="1" max="1" width="6.625" style="18" customWidth="1"/>
    <col min="2" max="7" width="10.625" style="18" customWidth="1"/>
    <col min="8" max="8" width="21.125" style="18" customWidth="1"/>
    <col min="9" max="9" width="16.00390625" style="18" customWidth="1"/>
    <col min="10" max="10" width="4.125" style="18" customWidth="1"/>
    <col min="11" max="14" width="10.625" style="18" customWidth="1"/>
    <col min="15" max="15" width="12.375" style="18" customWidth="1"/>
    <col min="16" max="35" width="10.625" style="18" customWidth="1"/>
    <col min="36" max="16384" width="9.00390625" style="18" customWidth="1"/>
  </cols>
  <sheetData>
    <row r="1" spans="1:15" ht="19.5" customHeight="1">
      <c r="A1" s="6" t="s">
        <v>196</v>
      </c>
      <c r="B1" s="6"/>
      <c r="C1" s="6"/>
      <c r="D1" s="6"/>
      <c r="E1" s="6"/>
      <c r="F1" s="6"/>
      <c r="G1" s="6"/>
      <c r="H1" s="6"/>
      <c r="I1" s="16"/>
      <c r="J1" s="6"/>
      <c r="K1" s="16"/>
      <c r="L1" s="16"/>
      <c r="M1" s="16"/>
      <c r="N1" s="16"/>
      <c r="O1" s="16"/>
    </row>
    <row r="2" spans="1:15" ht="19.5" customHeight="1">
      <c r="A2" s="6"/>
      <c r="B2" s="6"/>
      <c r="C2" s="6"/>
      <c r="D2" s="6"/>
      <c r="E2" s="6"/>
      <c r="F2" s="6"/>
      <c r="G2" s="6"/>
      <c r="H2" s="6"/>
      <c r="I2" s="16"/>
      <c r="J2" s="6"/>
      <c r="K2" s="6"/>
      <c r="L2" s="6"/>
      <c r="M2" s="6"/>
      <c r="N2" s="6"/>
      <c r="O2" s="29"/>
    </row>
    <row r="3" spans="1:15" ht="19.5" customHeight="1">
      <c r="A3" s="6" t="s">
        <v>162</v>
      </c>
      <c r="B3" s="6"/>
      <c r="C3" s="6"/>
      <c r="D3" s="6"/>
      <c r="E3" s="6"/>
      <c r="F3" s="6"/>
      <c r="G3" s="6"/>
      <c r="H3" s="6"/>
      <c r="I3" s="16"/>
      <c r="J3" s="6"/>
      <c r="K3" s="6" t="s">
        <v>84</v>
      </c>
      <c r="L3" s="6"/>
      <c r="M3" s="6"/>
      <c r="N3" s="6"/>
      <c r="O3" s="29"/>
    </row>
    <row r="4" spans="1:15" ht="19.5" customHeight="1">
      <c r="A4" s="6"/>
      <c r="B4" s="6"/>
      <c r="C4" s="6"/>
      <c r="D4" s="6"/>
      <c r="E4" s="6"/>
      <c r="F4" s="142" t="s">
        <v>82</v>
      </c>
      <c r="G4" s="142"/>
      <c r="H4" s="142"/>
      <c r="I4" s="142"/>
      <c r="J4" s="6"/>
      <c r="K4" s="6"/>
      <c r="L4" s="142" t="s">
        <v>83</v>
      </c>
      <c r="M4" s="142"/>
      <c r="N4" s="142"/>
      <c r="O4" s="142"/>
    </row>
    <row r="5" spans="1:15" ht="18.75" customHeight="1">
      <c r="A5" s="151" t="s">
        <v>19</v>
      </c>
      <c r="B5" s="154" t="s">
        <v>161</v>
      </c>
      <c r="C5" s="154"/>
      <c r="D5" s="154"/>
      <c r="E5" s="154"/>
      <c r="F5" s="154"/>
      <c r="G5" s="155"/>
      <c r="H5" s="10" t="s">
        <v>1</v>
      </c>
      <c r="I5" s="35"/>
      <c r="J5" s="6"/>
      <c r="K5" s="3" t="s">
        <v>23</v>
      </c>
      <c r="L5" s="146" t="s">
        <v>175</v>
      </c>
      <c r="M5" s="147"/>
      <c r="N5" s="146" t="s">
        <v>11</v>
      </c>
      <c r="O5" s="147"/>
    </row>
    <row r="6" spans="1:15" ht="18.75" customHeight="1">
      <c r="A6" s="152"/>
      <c r="B6" s="156" t="s">
        <v>3</v>
      </c>
      <c r="C6" s="154"/>
      <c r="D6" s="155"/>
      <c r="E6" s="156" t="s">
        <v>4</v>
      </c>
      <c r="F6" s="154"/>
      <c r="G6" s="155"/>
      <c r="H6" s="36" t="s">
        <v>5</v>
      </c>
      <c r="I6" s="36" t="s">
        <v>2</v>
      </c>
      <c r="J6" s="6"/>
      <c r="K6" s="123">
        <v>30</v>
      </c>
      <c r="L6" s="138">
        <v>802</v>
      </c>
      <c r="M6" s="139"/>
      <c r="N6" s="128" t="s">
        <v>79</v>
      </c>
      <c r="O6" s="129"/>
    </row>
    <row r="7" spans="1:15" ht="17.25" customHeight="1">
      <c r="A7" s="153"/>
      <c r="B7" s="3" t="s">
        <v>9</v>
      </c>
      <c r="C7" s="3" t="s">
        <v>10</v>
      </c>
      <c r="D7" s="3" t="s">
        <v>0</v>
      </c>
      <c r="E7" s="3" t="s">
        <v>9</v>
      </c>
      <c r="F7" s="3" t="s">
        <v>10</v>
      </c>
      <c r="G7" s="3" t="s">
        <v>0</v>
      </c>
      <c r="H7" s="9" t="s">
        <v>24</v>
      </c>
      <c r="I7" s="9" t="s">
        <v>25</v>
      </c>
      <c r="J7" s="6"/>
      <c r="K7" s="124"/>
      <c r="L7" s="140"/>
      <c r="M7" s="141"/>
      <c r="N7" s="130" t="s">
        <v>73</v>
      </c>
      <c r="O7" s="131"/>
    </row>
    <row r="8" spans="1:15" ht="17.25" customHeight="1">
      <c r="A8" s="123">
        <v>30</v>
      </c>
      <c r="B8" s="132">
        <v>12620</v>
      </c>
      <c r="C8" s="132">
        <v>2210</v>
      </c>
      <c r="D8" s="132">
        <f>SUM(B8:C12)</f>
        <v>14830</v>
      </c>
      <c r="E8" s="132">
        <v>19753</v>
      </c>
      <c r="F8" s="132">
        <v>3457</v>
      </c>
      <c r="G8" s="143">
        <f>SUM(E8:F12)</f>
        <v>23210</v>
      </c>
      <c r="H8" s="82" t="s">
        <v>77</v>
      </c>
      <c r="I8" s="135">
        <v>2643720000</v>
      </c>
      <c r="J8" s="6"/>
      <c r="K8" s="125"/>
      <c r="L8" s="126"/>
      <c r="M8" s="127"/>
      <c r="N8" s="126" t="s">
        <v>103</v>
      </c>
      <c r="O8" s="127"/>
    </row>
    <row r="9" spans="1:15" ht="17.25" customHeight="1">
      <c r="A9" s="124"/>
      <c r="B9" s="133"/>
      <c r="C9" s="133"/>
      <c r="D9" s="133"/>
      <c r="E9" s="133"/>
      <c r="F9" s="133"/>
      <c r="G9" s="144"/>
      <c r="H9" s="82" t="s">
        <v>78</v>
      </c>
      <c r="I9" s="136"/>
      <c r="J9" s="6"/>
      <c r="K9" s="123" t="s">
        <v>164</v>
      </c>
      <c r="L9" s="138">
        <v>770</v>
      </c>
      <c r="M9" s="139"/>
      <c r="N9" s="128" t="s">
        <v>166</v>
      </c>
      <c r="O9" s="129"/>
    </row>
    <row r="10" spans="1:15" ht="17.25" customHeight="1">
      <c r="A10" s="124"/>
      <c r="B10" s="133"/>
      <c r="C10" s="133"/>
      <c r="D10" s="133"/>
      <c r="E10" s="133"/>
      <c r="F10" s="133"/>
      <c r="G10" s="144"/>
      <c r="H10" s="82" t="s">
        <v>32</v>
      </c>
      <c r="I10" s="136"/>
      <c r="J10" s="6"/>
      <c r="K10" s="124"/>
      <c r="L10" s="140"/>
      <c r="M10" s="141"/>
      <c r="N10" s="130" t="s">
        <v>73</v>
      </c>
      <c r="O10" s="131"/>
    </row>
    <row r="11" spans="1:15" ht="17.25" customHeight="1">
      <c r="A11" s="124"/>
      <c r="B11" s="133"/>
      <c r="C11" s="133"/>
      <c r="D11" s="133"/>
      <c r="E11" s="133"/>
      <c r="F11" s="133"/>
      <c r="G11" s="144"/>
      <c r="H11" s="82" t="s">
        <v>33</v>
      </c>
      <c r="I11" s="136"/>
      <c r="J11" s="6"/>
      <c r="K11" s="125"/>
      <c r="L11" s="126"/>
      <c r="M11" s="127"/>
      <c r="N11" s="126" t="s">
        <v>167</v>
      </c>
      <c r="O11" s="127"/>
    </row>
    <row r="12" spans="1:15" ht="17.25" customHeight="1">
      <c r="A12" s="125"/>
      <c r="B12" s="134"/>
      <c r="C12" s="134"/>
      <c r="D12" s="134"/>
      <c r="E12" s="134"/>
      <c r="F12" s="134"/>
      <c r="G12" s="145"/>
      <c r="H12" s="83" t="s">
        <v>34</v>
      </c>
      <c r="I12" s="137"/>
      <c r="J12" s="6"/>
      <c r="K12" s="123" t="s">
        <v>168</v>
      </c>
      <c r="L12" s="138">
        <v>709</v>
      </c>
      <c r="M12" s="139"/>
      <c r="N12" s="128" t="s">
        <v>172</v>
      </c>
      <c r="O12" s="129"/>
    </row>
    <row r="13" spans="1:15" ht="17.25" customHeight="1">
      <c r="A13" s="123" t="s">
        <v>164</v>
      </c>
      <c r="B13" s="132">
        <v>12581</v>
      </c>
      <c r="C13" s="132">
        <v>2175</v>
      </c>
      <c r="D13" s="132">
        <f>SUM(B13:C17)</f>
        <v>14756</v>
      </c>
      <c r="E13" s="132">
        <v>19743</v>
      </c>
      <c r="F13" s="132">
        <v>3406</v>
      </c>
      <c r="G13" s="132">
        <f>SUM(E13:F17)</f>
        <v>23149</v>
      </c>
      <c r="H13" s="82" t="s">
        <v>77</v>
      </c>
      <c r="I13" s="135">
        <v>2630965000</v>
      </c>
      <c r="J13" s="5"/>
      <c r="K13" s="124"/>
      <c r="L13" s="140"/>
      <c r="M13" s="141"/>
      <c r="N13" s="130" t="s">
        <v>73</v>
      </c>
      <c r="O13" s="131"/>
    </row>
    <row r="14" spans="1:15" ht="17.25" customHeight="1">
      <c r="A14" s="124"/>
      <c r="B14" s="133"/>
      <c r="C14" s="133"/>
      <c r="D14" s="133"/>
      <c r="E14" s="133"/>
      <c r="F14" s="133"/>
      <c r="G14" s="133"/>
      <c r="H14" s="82" t="s">
        <v>78</v>
      </c>
      <c r="I14" s="136"/>
      <c r="J14" s="5"/>
      <c r="K14" s="125"/>
      <c r="L14" s="126"/>
      <c r="M14" s="127"/>
      <c r="N14" s="126" t="s">
        <v>170</v>
      </c>
      <c r="O14" s="127"/>
    </row>
    <row r="15" spans="1:16" ht="17.25" customHeight="1">
      <c r="A15" s="124"/>
      <c r="B15" s="133"/>
      <c r="C15" s="133"/>
      <c r="D15" s="133"/>
      <c r="E15" s="133"/>
      <c r="F15" s="133"/>
      <c r="G15" s="133"/>
      <c r="H15" s="82" t="s">
        <v>32</v>
      </c>
      <c r="I15" s="136"/>
      <c r="J15" s="5"/>
      <c r="K15" s="123" t="s">
        <v>173</v>
      </c>
      <c r="L15" s="138">
        <v>700</v>
      </c>
      <c r="M15" s="139"/>
      <c r="N15" s="128" t="s">
        <v>172</v>
      </c>
      <c r="O15" s="129"/>
      <c r="P15" s="20"/>
    </row>
    <row r="16" spans="1:15" ht="17.25" customHeight="1">
      <c r="A16" s="124"/>
      <c r="B16" s="133"/>
      <c r="C16" s="133"/>
      <c r="D16" s="133"/>
      <c r="E16" s="133"/>
      <c r="F16" s="133"/>
      <c r="G16" s="133"/>
      <c r="H16" s="82" t="s">
        <v>33</v>
      </c>
      <c r="I16" s="136"/>
      <c r="J16" s="5"/>
      <c r="K16" s="124"/>
      <c r="L16" s="140"/>
      <c r="M16" s="141"/>
      <c r="N16" s="130" t="s">
        <v>73</v>
      </c>
      <c r="O16" s="131"/>
    </row>
    <row r="17" spans="1:16" ht="17.25" customHeight="1">
      <c r="A17" s="125"/>
      <c r="B17" s="134"/>
      <c r="C17" s="134"/>
      <c r="D17" s="134"/>
      <c r="E17" s="134"/>
      <c r="F17" s="134"/>
      <c r="G17" s="134"/>
      <c r="H17" s="83" t="s">
        <v>34</v>
      </c>
      <c r="I17" s="137"/>
      <c r="J17" s="5"/>
      <c r="K17" s="125"/>
      <c r="L17" s="126"/>
      <c r="M17" s="127"/>
      <c r="N17" s="126" t="s">
        <v>170</v>
      </c>
      <c r="O17" s="127"/>
      <c r="P17" s="19"/>
    </row>
    <row r="18" spans="1:15" ht="17.25" customHeight="1">
      <c r="A18" s="123" t="s">
        <v>168</v>
      </c>
      <c r="B18" s="132">
        <v>12955</v>
      </c>
      <c r="C18" s="132">
        <v>2103</v>
      </c>
      <c r="D18" s="132">
        <f>SUM(B18:C22)</f>
        <v>15058</v>
      </c>
      <c r="E18" s="132">
        <v>20303</v>
      </c>
      <c r="F18" s="132">
        <v>3259</v>
      </c>
      <c r="G18" s="132">
        <f>SUM(E18:F22)</f>
        <v>23562</v>
      </c>
      <c r="H18" s="82" t="s">
        <v>77</v>
      </c>
      <c r="I18" s="135">
        <v>2648499000</v>
      </c>
      <c r="J18" s="5"/>
      <c r="K18" s="123" t="s">
        <v>186</v>
      </c>
      <c r="L18" s="138">
        <v>696</v>
      </c>
      <c r="M18" s="139"/>
      <c r="N18" s="128" t="s">
        <v>198</v>
      </c>
      <c r="O18" s="129"/>
    </row>
    <row r="19" spans="1:15" ht="17.25" customHeight="1">
      <c r="A19" s="124"/>
      <c r="B19" s="133"/>
      <c r="C19" s="133"/>
      <c r="D19" s="133"/>
      <c r="E19" s="133"/>
      <c r="F19" s="133"/>
      <c r="G19" s="133"/>
      <c r="H19" s="82" t="s">
        <v>78</v>
      </c>
      <c r="I19" s="136"/>
      <c r="J19" s="5"/>
      <c r="K19" s="124"/>
      <c r="L19" s="140"/>
      <c r="M19" s="141"/>
      <c r="N19" s="130" t="s">
        <v>73</v>
      </c>
      <c r="O19" s="131"/>
    </row>
    <row r="20" spans="1:15" ht="17.25" customHeight="1">
      <c r="A20" s="124"/>
      <c r="B20" s="133"/>
      <c r="C20" s="133"/>
      <c r="D20" s="133"/>
      <c r="E20" s="133"/>
      <c r="F20" s="133"/>
      <c r="G20" s="133"/>
      <c r="H20" s="82" t="s">
        <v>32</v>
      </c>
      <c r="I20" s="136"/>
      <c r="J20" s="5"/>
      <c r="K20" s="125"/>
      <c r="L20" s="126"/>
      <c r="M20" s="127"/>
      <c r="N20" s="126" t="s">
        <v>199</v>
      </c>
      <c r="O20" s="127"/>
    </row>
    <row r="21" spans="1:15" ht="17.25" customHeight="1">
      <c r="A21" s="124"/>
      <c r="B21" s="133"/>
      <c r="C21" s="133"/>
      <c r="D21" s="133"/>
      <c r="E21" s="133"/>
      <c r="F21" s="133"/>
      <c r="G21" s="133"/>
      <c r="H21" s="82" t="s">
        <v>33</v>
      </c>
      <c r="I21" s="136"/>
      <c r="J21" s="5"/>
      <c r="K21" s="6" t="s">
        <v>88</v>
      </c>
      <c r="L21" s="37"/>
      <c r="M21" s="37"/>
      <c r="N21" s="48"/>
      <c r="O21" s="44"/>
    </row>
    <row r="22" spans="1:15" ht="17.25" customHeight="1">
      <c r="A22" s="125"/>
      <c r="B22" s="134"/>
      <c r="C22" s="134"/>
      <c r="D22" s="134"/>
      <c r="E22" s="134"/>
      <c r="F22" s="134"/>
      <c r="G22" s="134"/>
      <c r="H22" s="83" t="s">
        <v>34</v>
      </c>
      <c r="I22" s="137"/>
      <c r="J22" s="5"/>
      <c r="K22" s="149" t="s">
        <v>187</v>
      </c>
      <c r="L22" s="150"/>
      <c r="M22" s="150"/>
      <c r="N22" s="150"/>
      <c r="O22" s="150"/>
    </row>
    <row r="23" spans="1:15" ht="17.25" customHeight="1">
      <c r="A23" s="123" t="s">
        <v>173</v>
      </c>
      <c r="B23" s="132">
        <v>13155</v>
      </c>
      <c r="C23" s="132">
        <v>1966</v>
      </c>
      <c r="D23" s="132">
        <f>SUM(B23:C27)</f>
        <v>15121</v>
      </c>
      <c r="E23" s="132">
        <v>20266</v>
      </c>
      <c r="F23" s="132">
        <v>3148</v>
      </c>
      <c r="G23" s="132">
        <f>SUM(E23:F27)</f>
        <v>23414</v>
      </c>
      <c r="H23" s="82" t="s">
        <v>77</v>
      </c>
      <c r="I23" s="135">
        <v>2634720000</v>
      </c>
      <c r="J23" s="5"/>
      <c r="K23" s="150"/>
      <c r="L23" s="150"/>
      <c r="M23" s="150"/>
      <c r="N23" s="150"/>
      <c r="O23" s="150"/>
    </row>
    <row r="24" spans="1:15" ht="17.25" customHeight="1">
      <c r="A24" s="124"/>
      <c r="B24" s="133"/>
      <c r="C24" s="133"/>
      <c r="D24" s="133"/>
      <c r="E24" s="133"/>
      <c r="F24" s="133"/>
      <c r="G24" s="133"/>
      <c r="H24" s="82" t="s">
        <v>78</v>
      </c>
      <c r="I24" s="136"/>
      <c r="J24" s="27"/>
      <c r="K24" s="150"/>
      <c r="L24" s="150"/>
      <c r="M24" s="150"/>
      <c r="N24" s="150"/>
      <c r="O24" s="150"/>
    </row>
    <row r="25" spans="1:15" ht="17.25" customHeight="1">
      <c r="A25" s="124"/>
      <c r="B25" s="133"/>
      <c r="C25" s="133"/>
      <c r="D25" s="133"/>
      <c r="E25" s="133"/>
      <c r="F25" s="133"/>
      <c r="G25" s="133"/>
      <c r="H25" s="82" t="s">
        <v>32</v>
      </c>
      <c r="I25" s="136"/>
      <c r="J25" s="27"/>
      <c r="K25" s="6"/>
      <c r="L25" s="6"/>
      <c r="M25" s="6"/>
      <c r="N25" s="6"/>
      <c r="O25" s="6"/>
    </row>
    <row r="26" spans="1:15" ht="17.25" customHeight="1">
      <c r="A26" s="124"/>
      <c r="B26" s="133"/>
      <c r="C26" s="133"/>
      <c r="D26" s="133"/>
      <c r="E26" s="133"/>
      <c r="F26" s="133"/>
      <c r="G26" s="133"/>
      <c r="H26" s="82" t="s">
        <v>33</v>
      </c>
      <c r="I26" s="136"/>
      <c r="J26" s="27"/>
      <c r="K26" s="6"/>
      <c r="L26" s="6"/>
      <c r="M26" s="6"/>
      <c r="N26" s="6"/>
      <c r="O26" s="6"/>
    </row>
    <row r="27" spans="1:15" ht="17.25" customHeight="1">
      <c r="A27" s="125"/>
      <c r="B27" s="134"/>
      <c r="C27" s="134"/>
      <c r="D27" s="134"/>
      <c r="E27" s="134"/>
      <c r="F27" s="134"/>
      <c r="G27" s="134"/>
      <c r="H27" s="83" t="s">
        <v>34</v>
      </c>
      <c r="I27" s="137"/>
      <c r="J27" s="27"/>
      <c r="K27" s="6"/>
      <c r="L27" s="6"/>
      <c r="M27" s="6"/>
      <c r="N27" s="31"/>
      <c r="O27" s="47"/>
    </row>
    <row r="28" spans="1:15" ht="17.25" customHeight="1">
      <c r="A28" s="123" t="s">
        <v>186</v>
      </c>
      <c r="B28" s="132">
        <v>10604</v>
      </c>
      <c r="C28" s="132">
        <v>1871</v>
      </c>
      <c r="D28" s="132">
        <f>SUM(B28:C32)</f>
        <v>12475</v>
      </c>
      <c r="E28" s="132">
        <v>16317</v>
      </c>
      <c r="F28" s="132">
        <v>2827</v>
      </c>
      <c r="G28" s="132">
        <f>SUM(E28:F32)</f>
        <v>19144</v>
      </c>
      <c r="H28" s="82" t="s">
        <v>174</v>
      </c>
      <c r="I28" s="135">
        <v>2401800000</v>
      </c>
      <c r="J28" s="27"/>
      <c r="L28" s="6"/>
      <c r="M28" s="6"/>
      <c r="N28" s="31"/>
      <c r="O28" s="31"/>
    </row>
    <row r="29" spans="1:15" ht="17.25" customHeight="1">
      <c r="A29" s="124"/>
      <c r="B29" s="133"/>
      <c r="C29" s="133"/>
      <c r="D29" s="133"/>
      <c r="E29" s="133"/>
      <c r="F29" s="133"/>
      <c r="G29" s="133"/>
      <c r="H29" s="82" t="s">
        <v>78</v>
      </c>
      <c r="I29" s="136"/>
      <c r="J29" s="27"/>
      <c r="K29" s="6"/>
      <c r="L29" s="6"/>
      <c r="M29" s="6"/>
      <c r="N29" s="31"/>
      <c r="O29" s="31"/>
    </row>
    <row r="30" spans="1:15" ht="17.25" customHeight="1">
      <c r="A30" s="124"/>
      <c r="B30" s="133"/>
      <c r="C30" s="133"/>
      <c r="D30" s="133"/>
      <c r="E30" s="133"/>
      <c r="F30" s="133"/>
      <c r="G30" s="133"/>
      <c r="H30" s="82" t="s">
        <v>32</v>
      </c>
      <c r="I30" s="136"/>
      <c r="J30" s="27"/>
      <c r="K30" s="6"/>
      <c r="L30" s="6"/>
      <c r="M30" s="6"/>
      <c r="N30" s="31"/>
      <c r="O30" s="31"/>
    </row>
    <row r="31" spans="1:15" ht="17.25" customHeight="1">
      <c r="A31" s="124"/>
      <c r="B31" s="133"/>
      <c r="C31" s="133"/>
      <c r="D31" s="133"/>
      <c r="E31" s="133"/>
      <c r="F31" s="133"/>
      <c r="G31" s="133"/>
      <c r="H31" s="82" t="s">
        <v>33</v>
      </c>
      <c r="I31" s="136"/>
      <c r="J31" s="27"/>
      <c r="K31" s="6"/>
      <c r="L31" s="6"/>
      <c r="M31" s="6"/>
      <c r="N31" s="31"/>
      <c r="O31" s="31"/>
    </row>
    <row r="32" spans="1:15" ht="17.25" customHeight="1">
      <c r="A32" s="125"/>
      <c r="B32" s="134"/>
      <c r="C32" s="134"/>
      <c r="D32" s="134"/>
      <c r="E32" s="134"/>
      <c r="F32" s="134"/>
      <c r="G32" s="134"/>
      <c r="H32" s="83" t="s">
        <v>34</v>
      </c>
      <c r="I32" s="137"/>
      <c r="J32" s="27"/>
      <c r="K32" s="6"/>
      <c r="L32" s="6"/>
      <c r="M32" s="6"/>
      <c r="N32" s="31"/>
      <c r="O32" s="31"/>
    </row>
    <row r="33" spans="1:15" ht="17.25" customHeight="1">
      <c r="A33" s="16"/>
      <c r="B33" s="16"/>
      <c r="C33" s="16"/>
      <c r="D33" s="16"/>
      <c r="E33" s="16"/>
      <c r="F33" s="16"/>
      <c r="G33" s="80"/>
      <c r="H33" s="81"/>
      <c r="I33" s="86"/>
      <c r="J33" s="27"/>
      <c r="K33" s="6"/>
      <c r="L33" s="6"/>
      <c r="M33" s="6"/>
      <c r="N33" s="148"/>
      <c r="O33" s="148"/>
    </row>
    <row r="34" spans="7:15" ht="17.25" customHeight="1">
      <c r="G34" s="16"/>
      <c r="H34" s="16"/>
      <c r="I34" s="16"/>
      <c r="J34" s="16"/>
      <c r="K34" s="6"/>
      <c r="L34" s="16"/>
      <c r="M34" s="16"/>
      <c r="N34" s="16"/>
      <c r="O34" s="16"/>
    </row>
    <row r="35" ht="17.25" customHeight="1"/>
    <row r="36" ht="17.25" customHeight="1"/>
    <row r="37" ht="21" customHeight="1"/>
    <row r="38" ht="21" customHeight="1"/>
    <row r="39" ht="21" customHeight="1"/>
  </sheetData>
  <sheetProtection/>
  <mergeCells count="75">
    <mergeCell ref="B13:B17"/>
    <mergeCell ref="D23:D27"/>
    <mergeCell ref="C13:C17"/>
    <mergeCell ref="D13:D17"/>
    <mergeCell ref="E13:E17"/>
    <mergeCell ref="F13:F17"/>
    <mergeCell ref="C23:C27"/>
    <mergeCell ref="D18:D22"/>
    <mergeCell ref="B18:B22"/>
    <mergeCell ref="C18:C22"/>
    <mergeCell ref="G13:G17"/>
    <mergeCell ref="G18:G22"/>
    <mergeCell ref="F18:F22"/>
    <mergeCell ref="G28:G32"/>
    <mergeCell ref="I18:I22"/>
    <mergeCell ref="E28:E32"/>
    <mergeCell ref="F28:F32"/>
    <mergeCell ref="E18:E22"/>
    <mergeCell ref="A28:A32"/>
    <mergeCell ref="I23:I27"/>
    <mergeCell ref="E23:E27"/>
    <mergeCell ref="F23:F27"/>
    <mergeCell ref="G23:G27"/>
    <mergeCell ref="I28:I32"/>
    <mergeCell ref="B28:B32"/>
    <mergeCell ref="B23:B27"/>
    <mergeCell ref="K18:K20"/>
    <mergeCell ref="K22:O24"/>
    <mergeCell ref="C28:C32"/>
    <mergeCell ref="D28:D32"/>
    <mergeCell ref="A8:A12"/>
    <mergeCell ref="A5:A7"/>
    <mergeCell ref="B5:G5"/>
    <mergeCell ref="B6:D6"/>
    <mergeCell ref="E6:G6"/>
    <mergeCell ref="A23:A27"/>
    <mergeCell ref="A13:A17"/>
    <mergeCell ref="A18:A22"/>
    <mergeCell ref="D8:D12"/>
    <mergeCell ref="E8:E12"/>
    <mergeCell ref="N33:O33"/>
    <mergeCell ref="K15:K17"/>
    <mergeCell ref="N15:O15"/>
    <mergeCell ref="N16:O16"/>
    <mergeCell ref="N18:O18"/>
    <mergeCell ref="N19:O19"/>
    <mergeCell ref="L15:M17"/>
    <mergeCell ref="N20:O20"/>
    <mergeCell ref="L18:M20"/>
    <mergeCell ref="L5:M5"/>
    <mergeCell ref="N14:O14"/>
    <mergeCell ref="L12:M14"/>
    <mergeCell ref="N5:O5"/>
    <mergeCell ref="N12:O12"/>
    <mergeCell ref="N13:O13"/>
    <mergeCell ref="K12:K14"/>
    <mergeCell ref="L6:M8"/>
    <mergeCell ref="I13:I17"/>
    <mergeCell ref="L9:M11"/>
    <mergeCell ref="N11:O11"/>
    <mergeCell ref="F4:I4"/>
    <mergeCell ref="G8:G12"/>
    <mergeCell ref="F8:F12"/>
    <mergeCell ref="L4:O4"/>
    <mergeCell ref="N17:O17"/>
    <mergeCell ref="K6:K8"/>
    <mergeCell ref="N8:O8"/>
    <mergeCell ref="N6:O6"/>
    <mergeCell ref="N7:O7"/>
    <mergeCell ref="N9:O9"/>
    <mergeCell ref="B8:B12"/>
    <mergeCell ref="C8:C12"/>
    <mergeCell ref="I8:I12"/>
    <mergeCell ref="N10:O10"/>
    <mergeCell ref="K9:K11"/>
  </mergeCells>
  <printOptions/>
  <pageMargins left="0.7874015748031497" right="0.1968503937007874" top="0.984251968503937" bottom="0.984251968503937" header="0.5905511811023623" footer="0.5905511811023623"/>
  <pageSetup horizontalDpi="600" verticalDpi="600" orientation="landscape" paperSize="9" scale="80" r:id="rId1"/>
  <headerFooter scaleWithDoc="0" alignWithMargins="0">
    <oddHeader>&amp;R&amp;"ＭＳ 明朝,標準"&amp;9子育て　１&amp;11
</oddHeader>
    <oddFooter>&amp;R&amp;"ＭＳ 明朝,標準"&amp;9子育て　１&amp;11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85" workbookViewId="0" topLeftCell="A1">
      <selection activeCell="A1" sqref="A1:D1"/>
    </sheetView>
  </sheetViews>
  <sheetFormatPr defaultColWidth="9.00390625" defaultRowHeight="13.5"/>
  <cols>
    <col min="1" max="1" width="6.625" style="16" customWidth="1"/>
    <col min="2" max="10" width="10.625" style="16" customWidth="1"/>
    <col min="11" max="11" width="2.625" style="16" customWidth="1"/>
    <col min="12" max="12" width="7.125" style="16" customWidth="1"/>
    <col min="13" max="14" width="20.375" style="16" customWidth="1"/>
    <col min="15" max="47" width="10.625" style="16" customWidth="1"/>
    <col min="48" max="16384" width="9.00390625" style="16" customWidth="1"/>
  </cols>
  <sheetData>
    <row r="1" spans="1:12" ht="20.25" customHeight="1">
      <c r="A1" s="173" t="s">
        <v>85</v>
      </c>
      <c r="B1" s="173"/>
      <c r="C1" s="173"/>
      <c r="D1" s="173"/>
      <c r="E1" s="6"/>
      <c r="F1" s="12"/>
      <c r="H1" s="12"/>
      <c r="I1" s="6" t="s">
        <v>86</v>
      </c>
      <c r="J1" s="6"/>
      <c r="K1" s="6"/>
      <c r="L1" s="6"/>
    </row>
    <row r="2" spans="1:14" ht="20.25" customHeight="1">
      <c r="A2" s="6"/>
      <c r="B2" s="6"/>
      <c r="C2" s="6"/>
      <c r="D2" s="142" t="s">
        <v>89</v>
      </c>
      <c r="E2" s="142"/>
      <c r="F2" s="142"/>
      <c r="G2" s="142"/>
      <c r="H2" s="12"/>
      <c r="I2" s="6"/>
      <c r="J2" s="6"/>
      <c r="K2" s="142" t="s">
        <v>90</v>
      </c>
      <c r="L2" s="142"/>
      <c r="M2" s="142"/>
      <c r="N2" s="142"/>
    </row>
    <row r="3" spans="1:14" ht="20.25" customHeight="1">
      <c r="A3" s="123" t="s">
        <v>23</v>
      </c>
      <c r="B3" s="123" t="s">
        <v>105</v>
      </c>
      <c r="C3" s="156" t="s">
        <v>12</v>
      </c>
      <c r="D3" s="155"/>
      <c r="E3" s="10" t="s">
        <v>13</v>
      </c>
      <c r="F3" s="156" t="s">
        <v>18</v>
      </c>
      <c r="G3" s="179"/>
      <c r="H3" s="12"/>
      <c r="I3" s="123" t="s">
        <v>23</v>
      </c>
      <c r="J3" s="156" t="s">
        <v>106</v>
      </c>
      <c r="K3" s="154"/>
      <c r="L3" s="154"/>
      <c r="M3" s="154"/>
      <c r="N3" s="155"/>
    </row>
    <row r="4" spans="1:14" ht="20.25" customHeight="1" thickBot="1">
      <c r="A4" s="125"/>
      <c r="B4" s="125"/>
      <c r="C4" s="13" t="s">
        <v>6</v>
      </c>
      <c r="D4" s="13" t="s">
        <v>7</v>
      </c>
      <c r="E4" s="115" t="s">
        <v>8</v>
      </c>
      <c r="F4" s="156"/>
      <c r="G4" s="179"/>
      <c r="H4" s="12"/>
      <c r="I4" s="125"/>
      <c r="J4" s="156" t="s">
        <v>26</v>
      </c>
      <c r="K4" s="154"/>
      <c r="L4" s="155"/>
      <c r="M4" s="3" t="s">
        <v>27</v>
      </c>
      <c r="N4" s="10" t="s">
        <v>0</v>
      </c>
    </row>
    <row r="5" spans="1:14" ht="20.25" customHeight="1" thickBot="1">
      <c r="A5" s="176" t="s">
        <v>188</v>
      </c>
      <c r="B5" s="123" t="s">
        <v>14</v>
      </c>
      <c r="C5" s="174">
        <v>1185</v>
      </c>
      <c r="D5" s="182">
        <v>1654</v>
      </c>
      <c r="E5" s="132">
        <v>13500</v>
      </c>
      <c r="F5" s="163">
        <v>261184500</v>
      </c>
      <c r="G5" s="164"/>
      <c r="H5" s="12"/>
      <c r="I5" s="84" t="s">
        <v>101</v>
      </c>
      <c r="J5" s="167">
        <v>8691</v>
      </c>
      <c r="K5" s="168"/>
      <c r="L5" s="169"/>
      <c r="M5" s="41">
        <v>2086</v>
      </c>
      <c r="N5" s="40">
        <f>SUM(J5:M5)</f>
        <v>10777</v>
      </c>
    </row>
    <row r="6" spans="1:14" ht="20.25" customHeight="1" thickBot="1">
      <c r="A6" s="177"/>
      <c r="B6" s="125"/>
      <c r="C6" s="183"/>
      <c r="D6" s="183"/>
      <c r="E6" s="134"/>
      <c r="F6" s="165"/>
      <c r="G6" s="166"/>
      <c r="H6" s="12"/>
      <c r="I6" s="84" t="s">
        <v>164</v>
      </c>
      <c r="J6" s="167">
        <v>8490</v>
      </c>
      <c r="K6" s="168"/>
      <c r="L6" s="169"/>
      <c r="M6" s="41">
        <v>2222</v>
      </c>
      <c r="N6" s="40">
        <f>SUM(J6:M6)</f>
        <v>10712</v>
      </c>
    </row>
    <row r="7" spans="1:14" ht="20.25" customHeight="1" thickBot="1">
      <c r="A7" s="177"/>
      <c r="B7" s="123" t="s">
        <v>15</v>
      </c>
      <c r="C7" s="174">
        <v>93</v>
      </c>
      <c r="D7" s="174">
        <v>96</v>
      </c>
      <c r="E7" s="132">
        <v>15500</v>
      </c>
      <c r="F7" s="171">
        <v>17933500</v>
      </c>
      <c r="G7" s="172"/>
      <c r="H7" s="12"/>
      <c r="I7" s="84" t="s">
        <v>168</v>
      </c>
      <c r="J7" s="167">
        <v>8430</v>
      </c>
      <c r="K7" s="168"/>
      <c r="L7" s="169"/>
      <c r="M7" s="41">
        <v>2354</v>
      </c>
      <c r="N7" s="40">
        <f>SUM(J7:M7)</f>
        <v>10784</v>
      </c>
    </row>
    <row r="8" spans="1:14" ht="20.25" customHeight="1" thickBot="1">
      <c r="A8" s="177"/>
      <c r="B8" s="125"/>
      <c r="C8" s="183"/>
      <c r="D8" s="175"/>
      <c r="E8" s="134"/>
      <c r="F8" s="180"/>
      <c r="G8" s="181"/>
      <c r="H8" s="12"/>
      <c r="I8" s="84" t="s">
        <v>173</v>
      </c>
      <c r="J8" s="159">
        <v>8020</v>
      </c>
      <c r="K8" s="160"/>
      <c r="L8" s="161"/>
      <c r="M8" s="41">
        <v>2327</v>
      </c>
      <c r="N8" s="40">
        <f>SUM(J8:M8)</f>
        <v>10347</v>
      </c>
    </row>
    <row r="9" spans="1:14" ht="20.25" customHeight="1" thickBot="1">
      <c r="A9" s="178"/>
      <c r="B9" s="4" t="s">
        <v>0</v>
      </c>
      <c r="C9" s="97" t="s">
        <v>104</v>
      </c>
      <c r="D9" s="98">
        <f>SUM(D5:D8)</f>
        <v>1750</v>
      </c>
      <c r="E9" s="7" t="s">
        <v>22</v>
      </c>
      <c r="F9" s="170">
        <f>SUM(F5:G8)</f>
        <v>279118000</v>
      </c>
      <c r="G9" s="158"/>
      <c r="H9" s="12"/>
      <c r="I9" s="84" t="s">
        <v>186</v>
      </c>
      <c r="J9" s="159">
        <v>7401</v>
      </c>
      <c r="K9" s="160"/>
      <c r="L9" s="161"/>
      <c r="M9" s="41">
        <v>2444</v>
      </c>
      <c r="N9" s="40">
        <f>SUM(J9:M9)</f>
        <v>9845</v>
      </c>
    </row>
    <row r="10" spans="1:14" ht="20.25" customHeight="1">
      <c r="A10" s="176" t="s">
        <v>189</v>
      </c>
      <c r="B10" s="123" t="s">
        <v>14</v>
      </c>
      <c r="C10" s="182">
        <v>1150</v>
      </c>
      <c r="D10" s="182">
        <v>1591</v>
      </c>
      <c r="E10" s="132">
        <v>13500</v>
      </c>
      <c r="F10" s="163">
        <v>254232000</v>
      </c>
      <c r="G10" s="164"/>
      <c r="H10" s="6"/>
      <c r="I10" s="87"/>
      <c r="J10" s="160"/>
      <c r="K10" s="160"/>
      <c r="L10" s="160"/>
      <c r="M10" s="85"/>
      <c r="N10" s="88"/>
    </row>
    <row r="11" spans="1:14" ht="20.25" customHeight="1">
      <c r="A11" s="177"/>
      <c r="B11" s="125"/>
      <c r="C11" s="183"/>
      <c r="D11" s="183"/>
      <c r="E11" s="134"/>
      <c r="F11" s="165"/>
      <c r="G11" s="166"/>
      <c r="H11" s="12"/>
      <c r="I11" s="14"/>
      <c r="J11" s="162"/>
      <c r="K11" s="162"/>
      <c r="L11" s="162"/>
      <c r="M11" s="5"/>
      <c r="N11" s="5"/>
    </row>
    <row r="12" spans="1:14" ht="20.25" customHeight="1">
      <c r="A12" s="177"/>
      <c r="B12" s="123" t="s">
        <v>15</v>
      </c>
      <c r="C12" s="174">
        <v>89</v>
      </c>
      <c r="D12" s="174">
        <v>98</v>
      </c>
      <c r="E12" s="132">
        <v>15500</v>
      </c>
      <c r="F12" s="171">
        <v>16910500</v>
      </c>
      <c r="G12" s="172"/>
      <c r="H12" s="12"/>
      <c r="I12" s="6" t="s">
        <v>87</v>
      </c>
      <c r="J12" s="5"/>
      <c r="K12" s="5"/>
      <c r="L12" s="5"/>
      <c r="M12" s="5"/>
      <c r="N12" s="5"/>
    </row>
    <row r="13" spans="1:14" ht="20.25" customHeight="1" thickBot="1">
      <c r="A13" s="177"/>
      <c r="B13" s="125"/>
      <c r="C13" s="182"/>
      <c r="D13" s="175"/>
      <c r="E13" s="134"/>
      <c r="F13" s="163"/>
      <c r="G13" s="164"/>
      <c r="H13" s="6"/>
      <c r="I13" s="6"/>
      <c r="J13" s="6"/>
      <c r="K13" s="142" t="s">
        <v>90</v>
      </c>
      <c r="L13" s="142"/>
      <c r="M13" s="142"/>
      <c r="N13" s="142"/>
    </row>
    <row r="14" spans="1:14" ht="20.25" customHeight="1" thickBot="1">
      <c r="A14" s="178"/>
      <c r="B14" s="4" t="s">
        <v>0</v>
      </c>
      <c r="C14" s="97" t="s">
        <v>165</v>
      </c>
      <c r="D14" s="98">
        <f>SUM(D10:D13)</f>
        <v>1689</v>
      </c>
      <c r="E14" s="7" t="s">
        <v>22</v>
      </c>
      <c r="F14" s="170">
        <f>SUM(F10:G13)</f>
        <v>271142500</v>
      </c>
      <c r="G14" s="158"/>
      <c r="H14" s="5"/>
      <c r="I14" s="123" t="s">
        <v>23</v>
      </c>
      <c r="J14" s="156" t="s">
        <v>106</v>
      </c>
      <c r="K14" s="154"/>
      <c r="L14" s="154"/>
      <c r="M14" s="154"/>
      <c r="N14" s="155"/>
    </row>
    <row r="15" spans="1:14" ht="20.25" customHeight="1" thickBot="1">
      <c r="A15" s="176" t="s">
        <v>168</v>
      </c>
      <c r="B15" s="123" t="s">
        <v>14</v>
      </c>
      <c r="C15" s="182">
        <v>1094</v>
      </c>
      <c r="D15" s="182">
        <v>1493</v>
      </c>
      <c r="E15" s="132">
        <v>13500</v>
      </c>
      <c r="F15" s="163">
        <v>242595000</v>
      </c>
      <c r="G15" s="164"/>
      <c r="H15" s="14"/>
      <c r="I15" s="125"/>
      <c r="J15" s="156" t="s">
        <v>26</v>
      </c>
      <c r="K15" s="154"/>
      <c r="L15" s="155"/>
      <c r="M15" s="3" t="s">
        <v>27</v>
      </c>
      <c r="N15" s="10" t="s">
        <v>0</v>
      </c>
    </row>
    <row r="16" spans="1:14" ht="20.25" customHeight="1" thickBot="1">
      <c r="A16" s="177"/>
      <c r="B16" s="125"/>
      <c r="C16" s="183"/>
      <c r="D16" s="183"/>
      <c r="E16" s="184"/>
      <c r="F16" s="165"/>
      <c r="G16" s="166"/>
      <c r="H16" s="14"/>
      <c r="I16" s="3">
        <v>30</v>
      </c>
      <c r="J16" s="167">
        <v>8883</v>
      </c>
      <c r="K16" s="168"/>
      <c r="L16" s="169"/>
      <c r="M16" s="45">
        <v>0</v>
      </c>
      <c r="N16" s="42">
        <f>SUM(J16:M16)</f>
        <v>8883</v>
      </c>
    </row>
    <row r="17" spans="1:14" ht="20.25" customHeight="1" thickBot="1">
      <c r="A17" s="177"/>
      <c r="B17" s="123" t="s">
        <v>15</v>
      </c>
      <c r="C17" s="174">
        <v>82</v>
      </c>
      <c r="D17" s="174">
        <v>86</v>
      </c>
      <c r="E17" s="132">
        <v>15500</v>
      </c>
      <c r="F17" s="171">
        <v>15996000</v>
      </c>
      <c r="G17" s="172"/>
      <c r="H17" s="14"/>
      <c r="I17" s="3" t="s">
        <v>164</v>
      </c>
      <c r="J17" s="167">
        <v>8943</v>
      </c>
      <c r="K17" s="168"/>
      <c r="L17" s="169"/>
      <c r="M17" s="45">
        <v>3042</v>
      </c>
      <c r="N17" s="42">
        <f>SUM(J17:M17)</f>
        <v>11985</v>
      </c>
    </row>
    <row r="18" spans="1:14" ht="20.25" customHeight="1" thickBot="1">
      <c r="A18" s="177"/>
      <c r="B18" s="125"/>
      <c r="C18" s="182"/>
      <c r="D18" s="182"/>
      <c r="E18" s="184"/>
      <c r="F18" s="163"/>
      <c r="G18" s="164"/>
      <c r="H18" s="14"/>
      <c r="I18" s="3" t="s">
        <v>168</v>
      </c>
      <c r="J18" s="167">
        <v>9046</v>
      </c>
      <c r="K18" s="168"/>
      <c r="L18" s="169"/>
      <c r="M18" s="45">
        <v>3267</v>
      </c>
      <c r="N18" s="42">
        <f>SUM(J18:M18)</f>
        <v>12313</v>
      </c>
    </row>
    <row r="19" spans="1:14" ht="20.25" customHeight="1" thickBot="1">
      <c r="A19" s="178"/>
      <c r="B19" s="4" t="s">
        <v>0</v>
      </c>
      <c r="C19" s="97" t="s">
        <v>169</v>
      </c>
      <c r="D19" s="98">
        <f>SUM(D15:D18)</f>
        <v>1579</v>
      </c>
      <c r="E19" s="7" t="s">
        <v>22</v>
      </c>
      <c r="F19" s="157">
        <f>SUM(F15:G18)</f>
        <v>258591000</v>
      </c>
      <c r="G19" s="158"/>
      <c r="H19" s="14"/>
      <c r="I19" s="3" t="s">
        <v>173</v>
      </c>
      <c r="J19" s="167">
        <v>9184</v>
      </c>
      <c r="K19" s="168"/>
      <c r="L19" s="169"/>
      <c r="M19" s="45">
        <v>3368</v>
      </c>
      <c r="N19" s="42">
        <f>SUM(J19:M19)</f>
        <v>12552</v>
      </c>
    </row>
    <row r="20" spans="1:14" ht="20.25" customHeight="1" thickBot="1">
      <c r="A20" s="176" t="s">
        <v>173</v>
      </c>
      <c r="B20" s="123" t="s">
        <v>14</v>
      </c>
      <c r="C20" s="182">
        <v>1077</v>
      </c>
      <c r="D20" s="182">
        <v>1491</v>
      </c>
      <c r="E20" s="132">
        <v>13500</v>
      </c>
      <c r="F20" s="163">
        <v>236371500</v>
      </c>
      <c r="G20" s="164"/>
      <c r="H20" s="14"/>
      <c r="I20" s="3" t="s">
        <v>186</v>
      </c>
      <c r="J20" s="167">
        <v>9021</v>
      </c>
      <c r="K20" s="168"/>
      <c r="L20" s="169"/>
      <c r="M20" s="45">
        <v>5586</v>
      </c>
      <c r="N20" s="42">
        <f>SUM(J20:M20)</f>
        <v>14607</v>
      </c>
    </row>
    <row r="21" spans="1:16" ht="20.25" customHeight="1">
      <c r="A21" s="177"/>
      <c r="B21" s="125"/>
      <c r="C21" s="183"/>
      <c r="D21" s="183"/>
      <c r="E21" s="184"/>
      <c r="F21" s="165"/>
      <c r="G21" s="166"/>
      <c r="H21" s="14"/>
      <c r="I21" s="11" t="s">
        <v>200</v>
      </c>
      <c r="J21" s="11"/>
      <c r="N21" s="43"/>
      <c r="O21" s="29"/>
      <c r="P21" s="29"/>
    </row>
    <row r="22" spans="1:14" ht="20.25" customHeight="1">
      <c r="A22" s="177"/>
      <c r="B22" s="123" t="s">
        <v>15</v>
      </c>
      <c r="C22" s="174">
        <v>82</v>
      </c>
      <c r="D22" s="174">
        <v>85</v>
      </c>
      <c r="E22" s="132">
        <v>15500</v>
      </c>
      <c r="F22" s="171">
        <v>15779000</v>
      </c>
      <c r="G22" s="172"/>
      <c r="H22" s="14"/>
      <c r="I22" s="5"/>
      <c r="J22" s="30"/>
      <c r="K22" s="30"/>
      <c r="L22" s="30"/>
      <c r="M22" s="30"/>
      <c r="N22" s="30"/>
    </row>
    <row r="23" spans="1:14" ht="20.25" customHeight="1" thickBot="1">
      <c r="A23" s="177"/>
      <c r="B23" s="125"/>
      <c r="C23" s="182"/>
      <c r="D23" s="182"/>
      <c r="E23" s="184"/>
      <c r="F23" s="163"/>
      <c r="G23" s="164"/>
      <c r="H23" s="6"/>
      <c r="I23" s="122"/>
      <c r="J23" s="238"/>
      <c r="K23" s="238"/>
      <c r="L23" s="238"/>
      <c r="M23" s="238"/>
      <c r="N23" s="238"/>
    </row>
    <row r="24" spans="1:14" ht="20.25" customHeight="1" thickBot="1">
      <c r="A24" s="178"/>
      <c r="B24" s="4" t="s">
        <v>0</v>
      </c>
      <c r="C24" s="97" t="s">
        <v>190</v>
      </c>
      <c r="D24" s="98">
        <f>SUM(D20:D23)</f>
        <v>1576</v>
      </c>
      <c r="E24" s="7" t="s">
        <v>22</v>
      </c>
      <c r="F24" s="157">
        <f>SUM(F20:G23)</f>
        <v>252150500</v>
      </c>
      <c r="G24" s="158"/>
      <c r="H24" s="6"/>
      <c r="I24" s="238"/>
      <c r="J24" s="238"/>
      <c r="K24" s="238"/>
      <c r="L24" s="238"/>
      <c r="M24" s="238"/>
      <c r="N24" s="238"/>
    </row>
    <row r="25" spans="1:14" ht="20.25" customHeight="1">
      <c r="A25" s="176" t="s">
        <v>186</v>
      </c>
      <c r="B25" s="123" t="s">
        <v>14</v>
      </c>
      <c r="C25" s="182">
        <v>1052</v>
      </c>
      <c r="D25" s="182">
        <v>1471</v>
      </c>
      <c r="E25" s="132">
        <v>13500</v>
      </c>
      <c r="F25" s="163">
        <v>231444000</v>
      </c>
      <c r="G25" s="164"/>
      <c r="H25" s="6"/>
      <c r="I25" s="238"/>
      <c r="J25" s="238"/>
      <c r="K25" s="238"/>
      <c r="L25" s="238"/>
      <c r="M25" s="238"/>
      <c r="N25" s="238"/>
    </row>
    <row r="26" spans="1:14" ht="20.25" customHeight="1">
      <c r="A26" s="177"/>
      <c r="B26" s="125"/>
      <c r="C26" s="183"/>
      <c r="D26" s="183"/>
      <c r="E26" s="184"/>
      <c r="F26" s="165"/>
      <c r="G26" s="166"/>
      <c r="H26" s="6"/>
      <c r="I26" s="238"/>
      <c r="J26" s="238"/>
      <c r="K26" s="238"/>
      <c r="L26" s="238"/>
      <c r="M26" s="238"/>
      <c r="N26" s="238"/>
    </row>
    <row r="27" spans="1:14" ht="20.25" customHeight="1">
      <c r="A27" s="177"/>
      <c r="B27" s="123" t="s">
        <v>15</v>
      </c>
      <c r="C27" s="174">
        <v>76</v>
      </c>
      <c r="D27" s="174">
        <v>79</v>
      </c>
      <c r="E27" s="132">
        <v>15500</v>
      </c>
      <c r="F27" s="171">
        <v>14849000</v>
      </c>
      <c r="G27" s="172"/>
      <c r="H27" s="6"/>
      <c r="I27" s="6"/>
      <c r="J27" s="6"/>
      <c r="K27" s="6"/>
      <c r="L27" s="6"/>
      <c r="M27" s="6"/>
      <c r="N27" s="6"/>
    </row>
    <row r="28" spans="1:14" ht="14.25" customHeight="1" thickBot="1">
      <c r="A28" s="177"/>
      <c r="B28" s="125"/>
      <c r="C28" s="182"/>
      <c r="D28" s="182"/>
      <c r="E28" s="184"/>
      <c r="F28" s="163"/>
      <c r="G28" s="164"/>
      <c r="H28" s="6"/>
      <c r="I28" s="6"/>
      <c r="J28" s="6"/>
      <c r="K28" s="6"/>
      <c r="L28" s="6"/>
      <c r="M28" s="6"/>
      <c r="N28" s="6"/>
    </row>
    <row r="29" spans="1:8" ht="23.25" customHeight="1" thickBot="1">
      <c r="A29" s="178"/>
      <c r="B29" s="4" t="s">
        <v>0</v>
      </c>
      <c r="C29" s="97" t="s">
        <v>197</v>
      </c>
      <c r="D29" s="98">
        <f>SUM(D25:D28)</f>
        <v>1550</v>
      </c>
      <c r="E29" s="7" t="s">
        <v>22</v>
      </c>
      <c r="F29" s="157">
        <f>SUM(F25:G28)</f>
        <v>246293000</v>
      </c>
      <c r="G29" s="158"/>
      <c r="H29" s="6"/>
    </row>
    <row r="30" spans="1:7" ht="26.25" customHeight="1">
      <c r="A30" s="15" t="s">
        <v>202</v>
      </c>
      <c r="B30" s="15"/>
      <c r="C30" s="15"/>
      <c r="D30" s="15"/>
      <c r="E30" s="15"/>
      <c r="F30" s="15"/>
      <c r="G30" s="15"/>
    </row>
    <row r="31" ht="21" customHeight="1"/>
    <row r="32" ht="21" customHeight="1"/>
    <row r="33" ht="21" customHeight="1"/>
    <row r="34" ht="21" customHeight="1"/>
    <row r="35" ht="21" customHeight="1"/>
  </sheetData>
  <sheetProtection/>
  <mergeCells count="86">
    <mergeCell ref="J19:L19"/>
    <mergeCell ref="I14:I15"/>
    <mergeCell ref="F15:G16"/>
    <mergeCell ref="F17:G18"/>
    <mergeCell ref="J20:L20"/>
    <mergeCell ref="E20:E21"/>
    <mergeCell ref="F20:G21"/>
    <mergeCell ref="F29:G29"/>
    <mergeCell ref="F24:G24"/>
    <mergeCell ref="F25:G26"/>
    <mergeCell ref="E25:E26"/>
    <mergeCell ref="E27:E28"/>
    <mergeCell ref="D17:D18"/>
    <mergeCell ref="B27:B28"/>
    <mergeCell ref="C27:C28"/>
    <mergeCell ref="D27:D28"/>
    <mergeCell ref="F27:G28"/>
    <mergeCell ref="D22:D23"/>
    <mergeCell ref="B25:B26"/>
    <mergeCell ref="E22:E23"/>
    <mergeCell ref="F22:G23"/>
    <mergeCell ref="B7:B8"/>
    <mergeCell ref="B10:B11"/>
    <mergeCell ref="C5:C6"/>
    <mergeCell ref="D5:D6"/>
    <mergeCell ref="C7:C8"/>
    <mergeCell ref="D25:D26"/>
    <mergeCell ref="B17:B18"/>
    <mergeCell ref="C15:C16"/>
    <mergeCell ref="C17:C18"/>
    <mergeCell ref="D15:D16"/>
    <mergeCell ref="B12:B13"/>
    <mergeCell ref="C10:C11"/>
    <mergeCell ref="C12:C13"/>
    <mergeCell ref="D20:D21"/>
    <mergeCell ref="E10:E11"/>
    <mergeCell ref="E12:E13"/>
    <mergeCell ref="E15:E16"/>
    <mergeCell ref="E17:E18"/>
    <mergeCell ref="D10:D11"/>
    <mergeCell ref="D12:D13"/>
    <mergeCell ref="A25:A29"/>
    <mergeCell ref="A10:A14"/>
    <mergeCell ref="A20:A24"/>
    <mergeCell ref="B22:B23"/>
    <mergeCell ref="C22:C23"/>
    <mergeCell ref="C25:C26"/>
    <mergeCell ref="B20:B21"/>
    <mergeCell ref="C20:C21"/>
    <mergeCell ref="A15:A19"/>
    <mergeCell ref="B15:B16"/>
    <mergeCell ref="A1:D1"/>
    <mergeCell ref="D7:D8"/>
    <mergeCell ref="A5:A9"/>
    <mergeCell ref="E5:E6"/>
    <mergeCell ref="E7:E8"/>
    <mergeCell ref="I3:I4"/>
    <mergeCell ref="F3:G4"/>
    <mergeCell ref="F5:G6"/>
    <mergeCell ref="F7:G8"/>
    <mergeCell ref="F9:G9"/>
    <mergeCell ref="A3:A4"/>
    <mergeCell ref="B3:B4"/>
    <mergeCell ref="C3:D3"/>
    <mergeCell ref="J3:N3"/>
    <mergeCell ref="J5:L5"/>
    <mergeCell ref="J6:L6"/>
    <mergeCell ref="B5:B6"/>
    <mergeCell ref="K2:N2"/>
    <mergeCell ref="D2:G2"/>
    <mergeCell ref="J16:L16"/>
    <mergeCell ref="J17:L17"/>
    <mergeCell ref="J18:L18"/>
    <mergeCell ref="J15:L15"/>
    <mergeCell ref="F14:G14"/>
    <mergeCell ref="J4:L4"/>
    <mergeCell ref="J7:L7"/>
    <mergeCell ref="F12:G13"/>
    <mergeCell ref="F19:G19"/>
    <mergeCell ref="J14:N14"/>
    <mergeCell ref="J8:L8"/>
    <mergeCell ref="J9:L9"/>
    <mergeCell ref="J10:L10"/>
    <mergeCell ref="J11:L11"/>
    <mergeCell ref="K13:N13"/>
    <mergeCell ref="F10:G11"/>
  </mergeCells>
  <printOptions/>
  <pageMargins left="0.7874015748031497" right="0.7086614173228347" top="0.984251968503937" bottom="0.7874015748031497" header="0.5905511811023623" footer="0.5905511811023623"/>
  <pageSetup horizontalDpi="600" verticalDpi="600" orientation="landscape" paperSize="9" scale="80" r:id="rId1"/>
  <headerFooter scaleWithDoc="0" alignWithMargins="0">
    <oddHeader>&amp;R&amp;"ＭＳ 明朝,標準"&amp;9子育て　２&amp;11
</oddHeader>
    <oddFooter>&amp;R&amp;"ＭＳ 明朝,標準"&amp;9子育て　２&amp;11
</oddFooter>
  </headerFooter>
  <ignoredErrors>
    <ignoredError sqref="O18:P18 O20:P20 O19:P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70" workbookViewId="0" topLeftCell="A1">
      <selection activeCell="A1" sqref="A1:E1"/>
    </sheetView>
  </sheetViews>
  <sheetFormatPr defaultColWidth="9.00390625" defaultRowHeight="13.5"/>
  <cols>
    <col min="1" max="1" width="6.625" style="16" customWidth="1"/>
    <col min="2" max="13" width="10.625" style="16" customWidth="1"/>
    <col min="14" max="14" width="9.25390625" style="16" bestFit="1" customWidth="1"/>
    <col min="15" max="16384" width="9.00390625" style="16" customWidth="1"/>
  </cols>
  <sheetData>
    <row r="1" spans="1:14" ht="21" customHeight="1">
      <c r="A1" s="173" t="s">
        <v>216</v>
      </c>
      <c r="B1" s="173"/>
      <c r="C1" s="173"/>
      <c r="D1" s="173"/>
      <c r="E1" s="173"/>
      <c r="F1" s="6"/>
      <c r="G1" s="6"/>
      <c r="K1" s="173" t="s">
        <v>217</v>
      </c>
      <c r="L1" s="173"/>
      <c r="M1" s="173"/>
      <c r="N1" s="173"/>
    </row>
    <row r="2" spans="1:15" ht="21" customHeight="1">
      <c r="A2" s="6"/>
      <c r="B2" s="6"/>
      <c r="C2" s="6"/>
      <c r="D2" s="6"/>
      <c r="E2" s="142" t="s">
        <v>91</v>
      </c>
      <c r="F2" s="142"/>
      <c r="G2" s="142"/>
      <c r="H2" s="142"/>
      <c r="I2" s="142"/>
      <c r="K2" s="142" t="s">
        <v>178</v>
      </c>
      <c r="L2" s="196"/>
      <c r="M2" s="196"/>
      <c r="N2" s="196"/>
      <c r="O2" s="15"/>
    </row>
    <row r="3" spans="1:14" ht="21" customHeight="1">
      <c r="A3" s="123" t="s">
        <v>23</v>
      </c>
      <c r="B3" s="156" t="s">
        <v>107</v>
      </c>
      <c r="C3" s="154"/>
      <c r="D3" s="154"/>
      <c r="E3" s="155"/>
      <c r="F3" s="156" t="s">
        <v>106</v>
      </c>
      <c r="G3" s="154"/>
      <c r="H3" s="154"/>
      <c r="I3" s="155"/>
      <c r="K3" s="3" t="s">
        <v>23</v>
      </c>
      <c r="L3" s="119" t="s">
        <v>176</v>
      </c>
      <c r="M3" s="189" t="s">
        <v>11</v>
      </c>
      <c r="N3" s="189"/>
    </row>
    <row r="4" spans="1:14" ht="21" customHeight="1" thickBot="1">
      <c r="A4" s="125"/>
      <c r="B4" s="3" t="s">
        <v>139</v>
      </c>
      <c r="C4" s="3" t="s">
        <v>140</v>
      </c>
      <c r="D4" s="3" t="s">
        <v>160</v>
      </c>
      <c r="E4" s="10" t="s">
        <v>0</v>
      </c>
      <c r="F4" s="3" t="s">
        <v>139</v>
      </c>
      <c r="G4" s="3" t="s">
        <v>140</v>
      </c>
      <c r="H4" s="3" t="s">
        <v>160</v>
      </c>
      <c r="I4" s="10" t="s">
        <v>0</v>
      </c>
      <c r="K4" s="185" t="s">
        <v>101</v>
      </c>
      <c r="L4" s="187">
        <v>115</v>
      </c>
      <c r="M4" s="3" t="s">
        <v>16</v>
      </c>
      <c r="N4" s="56">
        <v>51700</v>
      </c>
    </row>
    <row r="5" spans="1:14" ht="21" customHeight="1" thickBot="1">
      <c r="A5" s="1" t="s">
        <v>101</v>
      </c>
      <c r="B5" s="8">
        <v>735</v>
      </c>
      <c r="C5" s="8">
        <v>52</v>
      </c>
      <c r="D5" s="28">
        <v>3</v>
      </c>
      <c r="E5" s="39">
        <f>SUM(B5:D5)</f>
        <v>790</v>
      </c>
      <c r="F5" s="38">
        <v>1443</v>
      </c>
      <c r="G5" s="8">
        <v>94</v>
      </c>
      <c r="H5" s="28">
        <v>7</v>
      </c>
      <c r="I5" s="39">
        <f>SUM(F5:H5)</f>
        <v>1544</v>
      </c>
      <c r="K5" s="186"/>
      <c r="L5" s="188"/>
      <c r="M5" s="3" t="s">
        <v>17</v>
      </c>
      <c r="N5" s="56">
        <v>34430</v>
      </c>
    </row>
    <row r="6" spans="1:14" ht="21" customHeight="1" thickBot="1">
      <c r="A6" s="1" t="s">
        <v>164</v>
      </c>
      <c r="B6" s="8">
        <v>714</v>
      </c>
      <c r="C6" s="8">
        <v>44</v>
      </c>
      <c r="D6" s="28">
        <v>5</v>
      </c>
      <c r="E6" s="39">
        <f>SUM(B6:D6)</f>
        <v>763</v>
      </c>
      <c r="F6" s="38">
        <v>1417</v>
      </c>
      <c r="G6" s="8">
        <v>80</v>
      </c>
      <c r="H6" s="28">
        <v>10</v>
      </c>
      <c r="I6" s="39">
        <f>SUM(F6:H6)</f>
        <v>1507</v>
      </c>
      <c r="K6" s="185" t="s">
        <v>164</v>
      </c>
      <c r="L6" s="187">
        <v>98</v>
      </c>
      <c r="M6" s="3" t="s">
        <v>16</v>
      </c>
      <c r="N6" s="56">
        <v>52200</v>
      </c>
    </row>
    <row r="7" spans="1:14" ht="21" customHeight="1" thickBot="1">
      <c r="A7" s="1" t="s">
        <v>168</v>
      </c>
      <c r="B7" s="8">
        <v>686</v>
      </c>
      <c r="C7" s="8">
        <v>40</v>
      </c>
      <c r="D7" s="28">
        <v>3</v>
      </c>
      <c r="E7" s="39">
        <f>SUM(B7:D7)</f>
        <v>729</v>
      </c>
      <c r="F7" s="38">
        <v>1360</v>
      </c>
      <c r="G7" s="8">
        <v>74</v>
      </c>
      <c r="H7" s="28">
        <v>6</v>
      </c>
      <c r="I7" s="39">
        <f>SUM(F7:H7)</f>
        <v>1440</v>
      </c>
      <c r="K7" s="186"/>
      <c r="L7" s="188"/>
      <c r="M7" s="3" t="s">
        <v>17</v>
      </c>
      <c r="N7" s="56">
        <v>34770</v>
      </c>
    </row>
    <row r="8" spans="1:14" ht="21" customHeight="1" thickBot="1">
      <c r="A8" s="1" t="s">
        <v>173</v>
      </c>
      <c r="B8" s="8">
        <v>655</v>
      </c>
      <c r="C8" s="8">
        <v>44</v>
      </c>
      <c r="D8" s="28">
        <v>4</v>
      </c>
      <c r="E8" s="39">
        <f>SUM(B8:D8)</f>
        <v>703</v>
      </c>
      <c r="F8" s="38">
        <v>1338</v>
      </c>
      <c r="G8" s="8">
        <v>91</v>
      </c>
      <c r="H8" s="28">
        <v>7</v>
      </c>
      <c r="I8" s="39">
        <f>SUM(F8:H8)</f>
        <v>1436</v>
      </c>
      <c r="K8" s="185" t="s">
        <v>168</v>
      </c>
      <c r="L8" s="187">
        <v>104</v>
      </c>
      <c r="M8" s="3" t="s">
        <v>16</v>
      </c>
      <c r="N8" s="56">
        <v>52500</v>
      </c>
    </row>
    <row r="9" spans="1:14" ht="21" customHeight="1" thickBot="1">
      <c r="A9" s="1" t="s">
        <v>186</v>
      </c>
      <c r="B9" s="8">
        <v>652</v>
      </c>
      <c r="C9" s="8">
        <v>37</v>
      </c>
      <c r="D9" s="28">
        <v>4</v>
      </c>
      <c r="E9" s="39">
        <f>SUM(B9:D9)</f>
        <v>693</v>
      </c>
      <c r="F9" s="38">
        <v>1268</v>
      </c>
      <c r="G9" s="8">
        <v>74</v>
      </c>
      <c r="H9" s="28">
        <v>5</v>
      </c>
      <c r="I9" s="39">
        <f>SUM(F9:H9)</f>
        <v>1347</v>
      </c>
      <c r="J9" s="34"/>
      <c r="K9" s="186"/>
      <c r="L9" s="188"/>
      <c r="M9" s="3" t="s">
        <v>17</v>
      </c>
      <c r="N9" s="56">
        <v>34970</v>
      </c>
    </row>
    <row r="10" spans="11:14" ht="21" customHeight="1">
      <c r="K10" s="190" t="s">
        <v>173</v>
      </c>
      <c r="L10" s="192">
        <v>95</v>
      </c>
      <c r="M10" s="3" t="s">
        <v>16</v>
      </c>
      <c r="N10" s="56">
        <v>52500</v>
      </c>
    </row>
    <row r="11" spans="11:14" ht="21" customHeight="1">
      <c r="K11" s="191"/>
      <c r="L11" s="192"/>
      <c r="M11" s="3" t="s">
        <v>17</v>
      </c>
      <c r="N11" s="56">
        <v>34970</v>
      </c>
    </row>
    <row r="12" spans="11:15" ht="21" customHeight="1">
      <c r="K12" s="190" t="s">
        <v>186</v>
      </c>
      <c r="L12" s="192">
        <v>105</v>
      </c>
      <c r="M12" s="3" t="s">
        <v>16</v>
      </c>
      <c r="N12" s="56">
        <v>52400</v>
      </c>
      <c r="O12" s="29"/>
    </row>
    <row r="13" spans="11:15" ht="21" customHeight="1">
      <c r="K13" s="191"/>
      <c r="L13" s="192"/>
      <c r="M13" s="3" t="s">
        <v>17</v>
      </c>
      <c r="N13" s="56">
        <v>34900</v>
      </c>
      <c r="O13" s="29"/>
    </row>
    <row r="14" spans="11:15" ht="21" customHeight="1">
      <c r="K14" s="193" t="s">
        <v>177</v>
      </c>
      <c r="L14" s="194"/>
      <c r="M14" s="194"/>
      <c r="N14" s="194"/>
      <c r="O14" s="195"/>
    </row>
    <row r="15" spans="11:15" ht="21" customHeight="1">
      <c r="K15" s="195"/>
      <c r="L15" s="195"/>
      <c r="M15" s="195"/>
      <c r="N15" s="195"/>
      <c r="O15" s="195"/>
    </row>
    <row r="16" spans="1:15" ht="21" customHeight="1">
      <c r="A16" s="173" t="s">
        <v>218</v>
      </c>
      <c r="B16" s="173"/>
      <c r="C16" s="173"/>
      <c r="D16" s="173"/>
      <c r="K16" s="120"/>
      <c r="L16" s="120"/>
      <c r="M16" s="120"/>
      <c r="N16" s="120"/>
      <c r="O16" s="120"/>
    </row>
    <row r="17" spans="1:5" ht="21" customHeight="1">
      <c r="A17" s="142" t="s">
        <v>92</v>
      </c>
      <c r="B17" s="142"/>
      <c r="C17" s="142"/>
      <c r="D17" s="142"/>
      <c r="E17" s="142"/>
    </row>
    <row r="18" spans="1:5" ht="28.5" customHeight="1" thickBot="1">
      <c r="A18" s="46" t="s">
        <v>108</v>
      </c>
      <c r="B18" s="3" t="s">
        <v>29</v>
      </c>
      <c r="C18" s="3" t="s">
        <v>30</v>
      </c>
      <c r="D18" s="3" t="s">
        <v>31</v>
      </c>
      <c r="E18" s="10" t="s">
        <v>0</v>
      </c>
    </row>
    <row r="19" spans="1:5" ht="21" customHeight="1" thickBot="1">
      <c r="A19" s="3">
        <v>30</v>
      </c>
      <c r="B19" s="3">
        <v>0</v>
      </c>
      <c r="C19" s="3">
        <v>0</v>
      </c>
      <c r="D19" s="78">
        <v>0</v>
      </c>
      <c r="E19" s="72">
        <f>SUM(B19:D19)</f>
        <v>0</v>
      </c>
    </row>
    <row r="20" spans="1:5" ht="21" customHeight="1" thickBot="1">
      <c r="A20" s="3" t="s">
        <v>164</v>
      </c>
      <c r="B20" s="3">
        <v>2</v>
      </c>
      <c r="C20" s="3">
        <v>2</v>
      </c>
      <c r="D20" s="78">
        <v>0</v>
      </c>
      <c r="E20" s="72">
        <f>SUM(B20:D20)</f>
        <v>4</v>
      </c>
    </row>
    <row r="21" spans="1:5" ht="21" customHeight="1" thickBot="1">
      <c r="A21" s="3" t="s">
        <v>168</v>
      </c>
      <c r="B21" s="3">
        <v>2</v>
      </c>
      <c r="C21" s="3">
        <v>4</v>
      </c>
      <c r="D21" s="78">
        <v>0</v>
      </c>
      <c r="E21" s="72">
        <f>SUM(B21:D21)</f>
        <v>6</v>
      </c>
    </row>
    <row r="22" spans="1:5" ht="21" customHeight="1" thickBot="1">
      <c r="A22" s="3" t="s">
        <v>173</v>
      </c>
      <c r="B22" s="3">
        <v>2</v>
      </c>
      <c r="C22" s="3">
        <v>4</v>
      </c>
      <c r="D22" s="78">
        <v>0</v>
      </c>
      <c r="E22" s="72">
        <f>SUM(B22:D22)</f>
        <v>6</v>
      </c>
    </row>
    <row r="23" spans="1:7" ht="21" customHeight="1" thickBot="1">
      <c r="A23" s="3" t="s">
        <v>186</v>
      </c>
      <c r="B23" s="3">
        <v>0</v>
      </c>
      <c r="C23" s="3">
        <v>1</v>
      </c>
      <c r="D23" s="78">
        <v>0</v>
      </c>
      <c r="E23" s="72">
        <f>SUM(B23:D23)</f>
        <v>1</v>
      </c>
      <c r="F23" s="29"/>
      <c r="G23" s="29"/>
    </row>
    <row r="24" ht="21" customHeight="1"/>
    <row r="25" spans="5:7" ht="21" customHeight="1">
      <c r="E25" s="29"/>
      <c r="F25" s="29"/>
      <c r="G25" s="29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/>
  <mergeCells count="21">
    <mergeCell ref="K14:O15"/>
    <mergeCell ref="L4:L5"/>
    <mergeCell ref="F3:I3"/>
    <mergeCell ref="A3:A4"/>
    <mergeCell ref="K2:N2"/>
    <mergeCell ref="E2:I2"/>
    <mergeCell ref="L8:L9"/>
    <mergeCell ref="K6:K7"/>
    <mergeCell ref="K8:K9"/>
    <mergeCell ref="B3:E3"/>
    <mergeCell ref="L10:L11"/>
    <mergeCell ref="A1:E1"/>
    <mergeCell ref="K1:N1"/>
    <mergeCell ref="K4:K5"/>
    <mergeCell ref="L6:L7"/>
    <mergeCell ref="M3:N3"/>
    <mergeCell ref="A17:E17"/>
    <mergeCell ref="A16:D16"/>
    <mergeCell ref="K12:K13"/>
    <mergeCell ref="L12:L13"/>
    <mergeCell ref="K10:K11"/>
  </mergeCells>
  <printOptions/>
  <pageMargins left="1.1811023622047245" right="0.1968503937007874" top="1.1811023622047245" bottom="0.984251968503937" header="0.5905511811023623" footer="0.7874015748031497"/>
  <pageSetup horizontalDpi="600" verticalDpi="600" orientation="landscape" paperSize="9" scale="80" r:id="rId2"/>
  <headerFooter scaleWithDoc="0" alignWithMargins="0">
    <oddHeader>&amp;R&amp;"ＭＳ 明朝,標準"&amp;9子育て　３&amp;11
</oddHeader>
    <oddFooter>&amp;R&amp;"ＭＳ 明朝,標準"&amp;9子育て　３&amp;11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SheetLayoutView="100" zoomScalePageLayoutView="85" workbookViewId="0" topLeftCell="A1">
      <selection activeCell="A1" sqref="A1"/>
    </sheetView>
  </sheetViews>
  <sheetFormatPr defaultColWidth="9.00390625" defaultRowHeight="13.5"/>
  <cols>
    <col min="1" max="1" width="6.625" style="52" customWidth="1"/>
    <col min="2" max="6" width="10.625" style="52" customWidth="1"/>
    <col min="7" max="7" width="11.125" style="52" customWidth="1"/>
    <col min="8" max="9" width="10.625" style="52" customWidth="1"/>
    <col min="10" max="10" width="11.625" style="52" customWidth="1"/>
    <col min="11" max="15" width="10.625" style="52" customWidth="1"/>
    <col min="16" max="16" width="11.00390625" style="52" customWidth="1"/>
    <col min="17" max="17" width="10.625" style="52" customWidth="1"/>
    <col min="18" max="18" width="5.00390625" style="52" customWidth="1"/>
    <col min="19" max="24" width="10.625" style="52" customWidth="1"/>
    <col min="25" max="16384" width="9.00390625" style="52" customWidth="1"/>
  </cols>
  <sheetData>
    <row r="1" spans="1:18" ht="19.5" customHeight="1">
      <c r="A1" s="6" t="s">
        <v>219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2"/>
      <c r="M1" s="12"/>
      <c r="N1" s="12"/>
      <c r="O1" s="11"/>
      <c r="P1" s="11"/>
      <c r="Q1" s="12"/>
      <c r="R1" s="12"/>
    </row>
    <row r="2" spans="1:18" ht="19.5" customHeight="1">
      <c r="A2" s="6"/>
      <c r="B2" s="11"/>
      <c r="C2" s="11"/>
      <c r="D2" s="11"/>
      <c r="E2" s="11"/>
      <c r="F2" s="11"/>
      <c r="G2" s="11"/>
      <c r="H2" s="11"/>
      <c r="I2" s="11"/>
      <c r="J2" s="11"/>
      <c r="K2" s="11"/>
      <c r="L2" s="142" t="s">
        <v>93</v>
      </c>
      <c r="M2" s="142"/>
      <c r="N2" s="142"/>
      <c r="O2" s="142"/>
      <c r="R2" s="12"/>
    </row>
    <row r="3" spans="1:18" ht="19.5" customHeight="1">
      <c r="A3" s="123" t="s">
        <v>23</v>
      </c>
      <c r="B3" s="212" t="s">
        <v>36</v>
      </c>
      <c r="C3" s="218"/>
      <c r="D3" s="212" t="s">
        <v>37</v>
      </c>
      <c r="E3" s="213"/>
      <c r="F3" s="202" t="s">
        <v>111</v>
      </c>
      <c r="G3" s="203"/>
      <c r="H3" s="203"/>
      <c r="I3" s="204"/>
      <c r="J3" s="205" t="s">
        <v>112</v>
      </c>
      <c r="K3" s="154"/>
      <c r="L3" s="154"/>
      <c r="M3" s="154"/>
      <c r="N3" s="154"/>
      <c r="O3" s="155"/>
      <c r="R3" s="5"/>
    </row>
    <row r="4" spans="1:18" ht="19.5" customHeight="1">
      <c r="A4" s="200"/>
      <c r="B4" s="208" t="s">
        <v>81</v>
      </c>
      <c r="C4" s="105" t="s">
        <v>80</v>
      </c>
      <c r="D4" s="208" t="s">
        <v>81</v>
      </c>
      <c r="E4" s="107" t="s">
        <v>80</v>
      </c>
      <c r="F4" s="206" t="s">
        <v>38</v>
      </c>
      <c r="G4" s="123" t="s">
        <v>39</v>
      </c>
      <c r="H4" s="123" t="s">
        <v>40</v>
      </c>
      <c r="I4" s="210" t="s">
        <v>41</v>
      </c>
      <c r="J4" s="214" t="s">
        <v>114</v>
      </c>
      <c r="K4" s="151" t="s">
        <v>113</v>
      </c>
      <c r="L4" s="156" t="s">
        <v>115</v>
      </c>
      <c r="M4" s="216"/>
      <c r="N4" s="216"/>
      <c r="O4" s="217"/>
      <c r="R4" s="53"/>
    </row>
    <row r="5" spans="1:18" ht="19.5" customHeight="1">
      <c r="A5" s="201"/>
      <c r="B5" s="209"/>
      <c r="C5" s="106" t="s">
        <v>42</v>
      </c>
      <c r="D5" s="209"/>
      <c r="E5" s="108" t="s">
        <v>42</v>
      </c>
      <c r="F5" s="207"/>
      <c r="G5" s="125"/>
      <c r="H5" s="125"/>
      <c r="I5" s="211"/>
      <c r="J5" s="215"/>
      <c r="K5" s="153"/>
      <c r="L5" s="3" t="s">
        <v>116</v>
      </c>
      <c r="M5" s="3" t="s">
        <v>117</v>
      </c>
      <c r="N5" s="3" t="s">
        <v>118</v>
      </c>
      <c r="O5" s="3" t="s">
        <v>43</v>
      </c>
      <c r="R5" s="5"/>
    </row>
    <row r="6" spans="1:18" ht="19.5" customHeight="1">
      <c r="A6" s="3">
        <v>30</v>
      </c>
      <c r="B6" s="3">
        <v>9</v>
      </c>
      <c r="C6" s="3">
        <v>0</v>
      </c>
      <c r="D6" s="3">
        <v>22</v>
      </c>
      <c r="E6" s="4">
        <v>0</v>
      </c>
      <c r="F6" s="103">
        <v>0</v>
      </c>
      <c r="G6" s="3">
        <v>7</v>
      </c>
      <c r="H6" s="3">
        <v>1</v>
      </c>
      <c r="I6" s="104">
        <v>1</v>
      </c>
      <c r="J6" s="103">
        <v>7</v>
      </c>
      <c r="K6" s="3">
        <v>18</v>
      </c>
      <c r="L6" s="3">
        <v>0</v>
      </c>
      <c r="M6" s="3">
        <v>3</v>
      </c>
      <c r="N6" s="3">
        <v>1</v>
      </c>
      <c r="O6" s="3">
        <v>3</v>
      </c>
      <c r="R6" s="5"/>
    </row>
    <row r="7" spans="1:18" ht="19.5" customHeight="1">
      <c r="A7" s="3" t="s">
        <v>164</v>
      </c>
      <c r="B7" s="3">
        <v>11</v>
      </c>
      <c r="C7" s="3">
        <v>0</v>
      </c>
      <c r="D7" s="3">
        <v>28</v>
      </c>
      <c r="E7" s="4">
        <v>0</v>
      </c>
      <c r="F7" s="103">
        <v>0</v>
      </c>
      <c r="G7" s="3">
        <v>5</v>
      </c>
      <c r="H7" s="3">
        <v>1</v>
      </c>
      <c r="I7" s="104">
        <v>5</v>
      </c>
      <c r="J7" s="103">
        <v>10</v>
      </c>
      <c r="K7" s="3">
        <v>28</v>
      </c>
      <c r="L7" s="3">
        <v>0</v>
      </c>
      <c r="M7" s="3">
        <v>5</v>
      </c>
      <c r="N7" s="3">
        <v>2</v>
      </c>
      <c r="O7" s="3">
        <v>3</v>
      </c>
      <c r="R7" s="5"/>
    </row>
    <row r="8" spans="1:18" ht="19.5" customHeight="1">
      <c r="A8" s="3" t="s">
        <v>168</v>
      </c>
      <c r="B8" s="3">
        <v>14</v>
      </c>
      <c r="C8" s="3">
        <v>0</v>
      </c>
      <c r="D8" s="3">
        <v>38</v>
      </c>
      <c r="E8" s="4">
        <v>0</v>
      </c>
      <c r="F8" s="103">
        <v>0</v>
      </c>
      <c r="G8" s="3">
        <v>8</v>
      </c>
      <c r="H8" s="3">
        <v>1</v>
      </c>
      <c r="I8" s="104">
        <v>5</v>
      </c>
      <c r="J8" s="103">
        <v>6</v>
      </c>
      <c r="K8" s="3">
        <v>17</v>
      </c>
      <c r="L8" s="3">
        <v>0</v>
      </c>
      <c r="M8" s="3">
        <v>1</v>
      </c>
      <c r="N8" s="3">
        <v>0</v>
      </c>
      <c r="O8" s="3">
        <v>5</v>
      </c>
      <c r="R8" s="5"/>
    </row>
    <row r="9" spans="1:18" ht="19.5" customHeight="1">
      <c r="A9" s="3" t="s">
        <v>173</v>
      </c>
      <c r="B9" s="3">
        <v>11</v>
      </c>
      <c r="C9" s="3">
        <v>1</v>
      </c>
      <c r="D9" s="3">
        <v>23</v>
      </c>
      <c r="E9" s="4">
        <v>2</v>
      </c>
      <c r="F9" s="103">
        <v>3</v>
      </c>
      <c r="G9" s="3">
        <v>4</v>
      </c>
      <c r="H9" s="3">
        <v>0</v>
      </c>
      <c r="I9" s="104">
        <v>4</v>
      </c>
      <c r="J9" s="103">
        <v>7</v>
      </c>
      <c r="K9" s="3">
        <v>14</v>
      </c>
      <c r="L9" s="3">
        <v>0</v>
      </c>
      <c r="M9" s="3">
        <v>1</v>
      </c>
      <c r="N9" s="3">
        <v>5</v>
      </c>
      <c r="O9" s="3">
        <v>1</v>
      </c>
      <c r="R9" s="5"/>
    </row>
    <row r="10" spans="1:18" ht="18.75" customHeight="1">
      <c r="A10" s="3" t="s">
        <v>186</v>
      </c>
      <c r="B10" s="3">
        <v>8</v>
      </c>
      <c r="C10" s="3">
        <v>0</v>
      </c>
      <c r="D10" s="3">
        <v>17</v>
      </c>
      <c r="E10" s="4">
        <v>0</v>
      </c>
      <c r="F10" s="103">
        <v>2</v>
      </c>
      <c r="G10" s="3">
        <v>5</v>
      </c>
      <c r="H10" s="3">
        <v>0</v>
      </c>
      <c r="I10" s="104">
        <v>1</v>
      </c>
      <c r="J10" s="10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R10" s="5"/>
    </row>
    <row r="11" ht="19.5" customHeight="1">
      <c r="A11" s="16" t="s">
        <v>204</v>
      </c>
    </row>
    <row r="12" ht="19.5" customHeight="1">
      <c r="A12" s="16" t="s">
        <v>203</v>
      </c>
    </row>
    <row r="13" ht="19.5" customHeight="1">
      <c r="A13" s="16"/>
    </row>
    <row r="14" ht="15" customHeight="1"/>
    <row r="15" ht="15" customHeight="1" hidden="1"/>
    <row r="16" spans="1:15" s="89" customFormat="1" ht="18" customHeight="1">
      <c r="A16" s="6" t="s">
        <v>220</v>
      </c>
      <c r="B16" s="6"/>
      <c r="C16" s="6"/>
      <c r="D16" s="6"/>
      <c r="E16" s="6"/>
      <c r="F16" s="12"/>
      <c r="G16" s="6"/>
      <c r="H16" s="6"/>
      <c r="I16" s="6"/>
      <c r="J16" s="6"/>
      <c r="K16" s="6"/>
      <c r="L16" s="12"/>
      <c r="M16" s="12"/>
      <c r="N16" s="12"/>
      <c r="O16" s="12"/>
    </row>
    <row r="17" spans="1:13" s="89" customFormat="1" ht="18" customHeight="1">
      <c r="A17" s="54"/>
      <c r="B17" s="54"/>
      <c r="D17" s="54"/>
      <c r="E17" s="54"/>
      <c r="F17" s="54"/>
      <c r="G17" s="54"/>
      <c r="H17" s="54"/>
      <c r="I17" s="54"/>
      <c r="J17" s="142" t="s">
        <v>94</v>
      </c>
      <c r="K17" s="142"/>
      <c r="L17" s="142"/>
      <c r="M17" s="142"/>
    </row>
    <row r="18" spans="1:17" s="89" customFormat="1" ht="17.25" customHeight="1">
      <c r="A18" s="123" t="s">
        <v>23</v>
      </c>
      <c r="B18" s="151" t="s">
        <v>44</v>
      </c>
      <c r="C18" s="156" t="s">
        <v>110</v>
      </c>
      <c r="D18" s="154"/>
      <c r="E18" s="154"/>
      <c r="F18" s="154"/>
      <c r="G18" s="154"/>
      <c r="H18" s="154"/>
      <c r="I18" s="155"/>
      <c r="J18" s="156" t="s">
        <v>109</v>
      </c>
      <c r="K18" s="198"/>
      <c r="L18" s="198"/>
      <c r="M18" s="199"/>
      <c r="N18" s="93"/>
      <c r="Q18" s="93"/>
    </row>
    <row r="19" spans="1:18" s="89" customFormat="1" ht="18" customHeight="1">
      <c r="A19" s="125"/>
      <c r="B19" s="197"/>
      <c r="C19" s="3" t="s">
        <v>45</v>
      </c>
      <c r="D19" s="3" t="s">
        <v>46</v>
      </c>
      <c r="E19" s="3" t="s">
        <v>47</v>
      </c>
      <c r="F19" s="3" t="s">
        <v>48</v>
      </c>
      <c r="G19" s="3" t="s">
        <v>49</v>
      </c>
      <c r="H19" s="3" t="s">
        <v>50</v>
      </c>
      <c r="I19" s="4" t="s">
        <v>51</v>
      </c>
      <c r="J19" s="95" t="s">
        <v>75</v>
      </c>
      <c r="K19" s="4" t="s">
        <v>74</v>
      </c>
      <c r="L19" s="3" t="s">
        <v>52</v>
      </c>
      <c r="M19" s="3" t="s">
        <v>43</v>
      </c>
      <c r="N19" s="93" t="s">
        <v>76</v>
      </c>
      <c r="Q19" s="96"/>
      <c r="R19" s="112"/>
    </row>
    <row r="20" spans="1:17" s="89" customFormat="1" ht="18" customHeight="1">
      <c r="A20" s="1" t="s">
        <v>101</v>
      </c>
      <c r="B20" s="3">
        <v>6</v>
      </c>
      <c r="C20" s="3">
        <v>4</v>
      </c>
      <c r="D20" s="3">
        <v>2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4</v>
      </c>
      <c r="K20" s="4">
        <v>1</v>
      </c>
      <c r="L20" s="3">
        <v>1</v>
      </c>
      <c r="M20" s="3">
        <v>0</v>
      </c>
      <c r="N20" s="94"/>
      <c r="Q20" s="94"/>
    </row>
    <row r="21" spans="1:17" s="89" customFormat="1" ht="18" customHeight="1">
      <c r="A21" s="1" t="s">
        <v>164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94"/>
      <c r="Q21" s="94"/>
    </row>
    <row r="22" spans="1:17" s="89" customFormat="1" ht="18" customHeight="1">
      <c r="A22" s="1" t="s">
        <v>168</v>
      </c>
      <c r="B22" s="3">
        <v>1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94"/>
      <c r="Q22" s="94"/>
    </row>
    <row r="23" spans="1:17" s="89" customFormat="1" ht="18" customHeight="1">
      <c r="A23" s="1" t="s">
        <v>173</v>
      </c>
      <c r="B23" s="3">
        <v>2</v>
      </c>
      <c r="C23" s="3">
        <v>1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</v>
      </c>
      <c r="M23" s="3">
        <v>0</v>
      </c>
      <c r="N23" s="94"/>
      <c r="Q23" s="94"/>
    </row>
    <row r="24" spans="1:13" s="89" customFormat="1" ht="18" customHeight="1">
      <c r="A24" s="1" t="s">
        <v>186</v>
      </c>
      <c r="B24" s="3">
        <v>2</v>
      </c>
      <c r="C24" s="3">
        <v>1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  <c r="M24" s="3">
        <v>0</v>
      </c>
    </row>
    <row r="25" s="89" customFormat="1" ht="18" customHeight="1">
      <c r="D25" s="6"/>
    </row>
    <row r="26" s="89" customFormat="1" ht="18.75" customHeight="1"/>
    <row r="27" s="89" customFormat="1" ht="18" customHeight="1"/>
    <row r="28" s="89" customFormat="1" ht="15" customHeight="1"/>
    <row r="29" s="89" customFormat="1" ht="15" customHeight="1"/>
    <row r="30" s="89" customFormat="1" ht="15" customHeight="1"/>
    <row r="31" s="89" customFormat="1" ht="15" customHeight="1"/>
    <row r="32" s="89" customFormat="1" ht="15" customHeight="1"/>
    <row r="33" s="89" customFormat="1" ht="15" customHeight="1"/>
    <row r="34" ht="13.5">
      <c r="A34" s="89"/>
    </row>
    <row r="35" ht="13.5">
      <c r="A35" s="89"/>
    </row>
    <row r="36" spans="1:2" ht="13.5">
      <c r="A36" s="89"/>
      <c r="B36" s="89"/>
    </row>
  </sheetData>
  <sheetProtection/>
  <mergeCells count="20">
    <mergeCell ref="C18:I18"/>
    <mergeCell ref="H4:H5"/>
    <mergeCell ref="I4:I5"/>
    <mergeCell ref="J17:M17"/>
    <mergeCell ref="D4:D5"/>
    <mergeCell ref="D3:E3"/>
    <mergeCell ref="J4:J5"/>
    <mergeCell ref="K4:K5"/>
    <mergeCell ref="L4:O4"/>
    <mergeCell ref="B3:C3"/>
    <mergeCell ref="L2:O2"/>
    <mergeCell ref="A18:A19"/>
    <mergeCell ref="B18:B19"/>
    <mergeCell ref="J18:M18"/>
    <mergeCell ref="A3:A5"/>
    <mergeCell ref="F3:I3"/>
    <mergeCell ref="J3:O3"/>
    <mergeCell ref="F4:F5"/>
    <mergeCell ref="G4:G5"/>
    <mergeCell ref="B4:B5"/>
  </mergeCells>
  <printOptions/>
  <pageMargins left="0.984251968503937" right="0.1968503937007874" top="0.984251968503937" bottom="0.7874015748031497" header="0.5905511811023623" footer="0.5905511811023623"/>
  <pageSetup horizontalDpi="600" verticalDpi="600" orientation="landscape" paperSize="9" scale="80" r:id="rId1"/>
  <headerFooter scaleWithDoc="0" alignWithMargins="0">
    <oddHeader>&amp;R&amp;"ＭＳ 明朝,標準"&amp;9子育て　４&amp;11
</oddHeader>
    <oddFooter>&amp;R&amp;"ＭＳ 明朝,標準"&amp;9子育て　４&amp;11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SheetLayoutView="100" zoomScalePageLayoutView="85" workbookViewId="0" topLeftCell="A1">
      <selection activeCell="A1" sqref="A1"/>
    </sheetView>
  </sheetViews>
  <sheetFormatPr defaultColWidth="9.00390625" defaultRowHeight="13.5"/>
  <cols>
    <col min="1" max="1" width="6.625" style="52" customWidth="1"/>
    <col min="2" max="22" width="10.625" style="52" customWidth="1"/>
    <col min="23" max="16384" width="9.00390625" style="52" customWidth="1"/>
  </cols>
  <sheetData>
    <row r="1" spans="1:14" ht="18" customHeight="1">
      <c r="A1" s="11" t="s">
        <v>221</v>
      </c>
      <c r="B1" s="11"/>
      <c r="C1" s="11"/>
      <c r="D1" s="12"/>
      <c r="E1" s="12"/>
      <c r="H1" s="12"/>
      <c r="I1" s="12"/>
      <c r="J1" s="12"/>
      <c r="K1" s="12"/>
      <c r="L1" s="12"/>
      <c r="M1" s="12"/>
      <c r="N1" s="12"/>
    </row>
    <row r="2" spans="1:14" ht="18" customHeight="1">
      <c r="A2" s="11"/>
      <c r="B2" s="11"/>
      <c r="C2" s="142" t="s">
        <v>95</v>
      </c>
      <c r="D2" s="142"/>
      <c r="E2" s="142"/>
      <c r="F2" s="12"/>
      <c r="H2" s="12"/>
      <c r="I2" s="12"/>
      <c r="J2" s="12"/>
      <c r="K2" s="12"/>
      <c r="M2" s="12"/>
      <c r="N2" s="12"/>
    </row>
    <row r="3" spans="1:14" ht="18" customHeight="1">
      <c r="A3" s="123" t="s">
        <v>23</v>
      </c>
      <c r="B3" s="151" t="s">
        <v>119</v>
      </c>
      <c r="C3" s="156" t="s">
        <v>120</v>
      </c>
      <c r="D3" s="154"/>
      <c r="E3" s="155"/>
      <c r="F3" s="5"/>
      <c r="G3" s="5"/>
      <c r="H3" s="12"/>
      <c r="I3" s="12"/>
      <c r="J3" s="12"/>
      <c r="K3" s="12"/>
      <c r="L3" s="12"/>
      <c r="M3" s="12"/>
      <c r="N3" s="12"/>
    </row>
    <row r="4" spans="1:14" ht="24" customHeight="1">
      <c r="A4" s="124"/>
      <c r="B4" s="152"/>
      <c r="C4" s="156" t="s">
        <v>121</v>
      </c>
      <c r="D4" s="155"/>
      <c r="E4" s="13" t="s">
        <v>53</v>
      </c>
      <c r="F4" s="5"/>
      <c r="G4" s="12"/>
      <c r="H4" s="12"/>
      <c r="I4" s="12"/>
      <c r="J4" s="12"/>
      <c r="K4" s="12"/>
      <c r="L4" s="12"/>
      <c r="M4" s="12"/>
      <c r="N4" s="12"/>
    </row>
    <row r="5" spans="1:14" ht="32.25" customHeight="1">
      <c r="A5" s="125"/>
      <c r="B5" s="223"/>
      <c r="C5" s="3" t="s">
        <v>54</v>
      </c>
      <c r="D5" s="55" t="s">
        <v>72</v>
      </c>
      <c r="E5" s="3" t="s">
        <v>43</v>
      </c>
      <c r="F5" s="5"/>
      <c r="G5" s="12"/>
      <c r="H5" s="12"/>
      <c r="I5" s="12"/>
      <c r="J5" s="12"/>
      <c r="K5" s="12"/>
      <c r="L5" s="12"/>
      <c r="M5" s="12"/>
      <c r="N5" s="12"/>
    </row>
    <row r="6" spans="1:14" ht="18" customHeight="1">
      <c r="A6" s="1" t="s">
        <v>101</v>
      </c>
      <c r="B6" s="56">
        <v>169</v>
      </c>
      <c r="C6" s="3">
        <v>6</v>
      </c>
      <c r="D6" s="3">
        <v>7</v>
      </c>
      <c r="E6" s="8">
        <v>156</v>
      </c>
      <c r="F6" s="110"/>
      <c r="G6" s="111"/>
      <c r="H6" s="111"/>
      <c r="I6" s="111"/>
      <c r="J6" s="111"/>
      <c r="K6" s="111"/>
      <c r="L6" s="12"/>
      <c r="M6" s="12"/>
      <c r="N6" s="12"/>
    </row>
    <row r="7" spans="1:14" ht="18" customHeight="1">
      <c r="A7" s="1" t="s">
        <v>164</v>
      </c>
      <c r="B7" s="56">
        <v>150</v>
      </c>
      <c r="C7" s="3">
        <v>0</v>
      </c>
      <c r="D7" s="3">
        <v>11</v>
      </c>
      <c r="E7" s="8">
        <v>139</v>
      </c>
      <c r="F7" s="57"/>
      <c r="G7" s="12"/>
      <c r="H7" s="12"/>
      <c r="I7" s="5"/>
      <c r="J7" s="12"/>
      <c r="K7" s="12"/>
      <c r="L7" s="12"/>
      <c r="M7" s="12"/>
      <c r="N7" s="12"/>
    </row>
    <row r="8" spans="1:14" ht="18" customHeight="1">
      <c r="A8" s="1" t="s">
        <v>168</v>
      </c>
      <c r="B8" s="56">
        <v>187</v>
      </c>
      <c r="C8" s="3">
        <v>1</v>
      </c>
      <c r="D8" s="3">
        <v>6</v>
      </c>
      <c r="E8" s="8">
        <v>180</v>
      </c>
      <c r="F8" s="57"/>
      <c r="G8" s="12"/>
      <c r="H8" s="12"/>
      <c r="I8" s="12"/>
      <c r="J8" s="12"/>
      <c r="K8" s="11"/>
      <c r="L8" s="12"/>
      <c r="M8" s="12"/>
      <c r="N8" s="12"/>
    </row>
    <row r="9" spans="1:14" ht="18" customHeight="1">
      <c r="A9" s="1" t="s">
        <v>173</v>
      </c>
      <c r="B9" s="56">
        <v>135</v>
      </c>
      <c r="C9" s="3">
        <v>2</v>
      </c>
      <c r="D9" s="3">
        <v>7</v>
      </c>
      <c r="E9" s="8">
        <v>126</v>
      </c>
      <c r="F9" s="57"/>
      <c r="G9" s="12"/>
      <c r="H9" s="12"/>
      <c r="I9" s="12"/>
      <c r="J9" s="12"/>
      <c r="K9" s="12"/>
      <c r="L9" s="12"/>
      <c r="M9" s="12"/>
      <c r="N9" s="12"/>
    </row>
    <row r="10" spans="1:14" ht="18" customHeight="1">
      <c r="A10" s="1" t="s">
        <v>186</v>
      </c>
      <c r="B10" s="56">
        <v>191</v>
      </c>
      <c r="C10" s="3">
        <v>2</v>
      </c>
      <c r="D10" s="3">
        <v>0</v>
      </c>
      <c r="E10" s="8">
        <v>189</v>
      </c>
      <c r="F10" s="58"/>
      <c r="G10" s="5"/>
      <c r="H10" s="5"/>
      <c r="I10" s="12"/>
      <c r="J10" s="12"/>
      <c r="K10" s="12"/>
      <c r="L10" s="12"/>
      <c r="M10" s="12"/>
      <c r="N10" s="12"/>
    </row>
    <row r="11" spans="1:14" ht="18" customHeight="1">
      <c r="A11" s="62"/>
      <c r="B11" s="57"/>
      <c r="C11" s="5"/>
      <c r="D11" s="5"/>
      <c r="E11" s="90"/>
      <c r="F11" s="57"/>
      <c r="G11" s="5"/>
      <c r="H11" s="5"/>
      <c r="I11" s="12"/>
      <c r="J11" s="12"/>
      <c r="K11" s="12"/>
      <c r="L11" s="12"/>
      <c r="M11" s="12"/>
      <c r="N11" s="12"/>
    </row>
    <row r="12" spans="1:14" ht="18" customHeight="1">
      <c r="A12" s="62"/>
      <c r="B12" s="57"/>
      <c r="C12" s="5"/>
      <c r="D12" s="5"/>
      <c r="E12" s="90"/>
      <c r="F12" s="57"/>
      <c r="G12" s="5"/>
      <c r="H12" s="5"/>
      <c r="I12" s="12"/>
      <c r="J12" s="12"/>
      <c r="K12" s="12"/>
      <c r="L12" s="12"/>
      <c r="M12" s="12"/>
      <c r="N12" s="12"/>
    </row>
    <row r="13" spans="1:14" ht="15" customHeight="1">
      <c r="A13" s="11" t="s">
        <v>222</v>
      </c>
      <c r="B13" s="11"/>
      <c r="C13" s="11"/>
      <c r="D13" s="11"/>
      <c r="E13" s="12"/>
      <c r="F13" s="16"/>
      <c r="G13" s="16"/>
      <c r="H13" s="16"/>
      <c r="M13" s="12"/>
      <c r="N13" s="12"/>
    </row>
    <row r="14" spans="1:14" ht="18" customHeight="1">
      <c r="A14" s="11"/>
      <c r="B14" s="11"/>
      <c r="C14" s="11"/>
      <c r="D14" s="11"/>
      <c r="E14" s="16"/>
      <c r="F14" s="16"/>
      <c r="G14" s="16"/>
      <c r="H14" s="54"/>
      <c r="I14" s="221" t="s">
        <v>96</v>
      </c>
      <c r="J14" s="221"/>
      <c r="K14" s="221"/>
      <c r="L14" s="221"/>
      <c r="N14" s="12"/>
    </row>
    <row r="15" spans="1:14" ht="18" customHeight="1">
      <c r="A15" s="59"/>
      <c r="B15" s="51" t="s">
        <v>55</v>
      </c>
      <c r="C15" s="219">
        <v>30</v>
      </c>
      <c r="D15" s="222"/>
      <c r="E15" s="219" t="s">
        <v>164</v>
      </c>
      <c r="F15" s="222"/>
      <c r="G15" s="219" t="s">
        <v>168</v>
      </c>
      <c r="H15" s="222"/>
      <c r="I15" s="219" t="s">
        <v>173</v>
      </c>
      <c r="J15" s="220"/>
      <c r="K15" s="219" t="s">
        <v>186</v>
      </c>
      <c r="L15" s="220"/>
      <c r="M15" s="12"/>
      <c r="N15" s="12"/>
    </row>
    <row r="16" spans="1:14" ht="18" customHeight="1">
      <c r="A16" s="60" t="s">
        <v>56</v>
      </c>
      <c r="B16" s="91"/>
      <c r="C16" s="3" t="s">
        <v>57</v>
      </c>
      <c r="D16" s="3" t="s">
        <v>58</v>
      </c>
      <c r="E16" s="3" t="s">
        <v>57</v>
      </c>
      <c r="F16" s="3" t="s">
        <v>58</v>
      </c>
      <c r="G16" s="3" t="s">
        <v>57</v>
      </c>
      <c r="H16" s="3" t="s">
        <v>58</v>
      </c>
      <c r="I16" s="3" t="s">
        <v>57</v>
      </c>
      <c r="J16" s="3" t="s">
        <v>58</v>
      </c>
      <c r="K16" s="3" t="s">
        <v>57</v>
      </c>
      <c r="L16" s="3" t="s">
        <v>58</v>
      </c>
      <c r="M16" s="12"/>
      <c r="N16" s="61"/>
    </row>
    <row r="17" spans="1:14" ht="18" customHeight="1">
      <c r="A17" s="156" t="s">
        <v>122</v>
      </c>
      <c r="B17" s="155"/>
      <c r="C17" s="69">
        <v>61</v>
      </c>
      <c r="D17" s="99">
        <v>39857</v>
      </c>
      <c r="E17" s="69">
        <f>SUM(E18:E24)</f>
        <v>46</v>
      </c>
      <c r="F17" s="69">
        <f>SUM(F18:F24)</f>
        <v>33707</v>
      </c>
      <c r="G17" s="69">
        <v>39</v>
      </c>
      <c r="H17" s="69">
        <v>23116</v>
      </c>
      <c r="I17" s="69">
        <v>22</v>
      </c>
      <c r="J17" s="117">
        <v>16101</v>
      </c>
      <c r="K17" s="69">
        <v>18</v>
      </c>
      <c r="L17" s="117">
        <v>9831</v>
      </c>
      <c r="M17" s="61"/>
      <c r="N17" s="61"/>
    </row>
    <row r="18" spans="1:14" ht="18" customHeight="1">
      <c r="A18" s="156" t="s">
        <v>123</v>
      </c>
      <c r="B18" s="155"/>
      <c r="C18" s="69">
        <v>55</v>
      </c>
      <c r="D18" s="99">
        <v>38006</v>
      </c>
      <c r="E18" s="69">
        <v>43</v>
      </c>
      <c r="F18" s="99">
        <v>32877</v>
      </c>
      <c r="G18" s="69">
        <v>31</v>
      </c>
      <c r="H18" s="99">
        <v>21034</v>
      </c>
      <c r="I18" s="69">
        <v>20</v>
      </c>
      <c r="J18" s="117">
        <v>14906</v>
      </c>
      <c r="K18" s="69">
        <v>12</v>
      </c>
      <c r="L18" s="117">
        <v>8652</v>
      </c>
      <c r="M18" s="61"/>
      <c r="N18" s="12"/>
    </row>
    <row r="19" spans="1:14" ht="18" customHeight="1">
      <c r="A19" s="156" t="s">
        <v>124</v>
      </c>
      <c r="B19" s="155"/>
      <c r="C19" s="69">
        <v>6</v>
      </c>
      <c r="D19" s="99">
        <v>1851</v>
      </c>
      <c r="E19" s="69">
        <v>3</v>
      </c>
      <c r="F19" s="99">
        <v>830</v>
      </c>
      <c r="G19" s="69">
        <v>7</v>
      </c>
      <c r="H19" s="99">
        <v>1822</v>
      </c>
      <c r="I19" s="69">
        <v>0</v>
      </c>
      <c r="J19" s="117">
        <v>0</v>
      </c>
      <c r="K19" s="69">
        <v>6</v>
      </c>
      <c r="L19" s="117">
        <v>1179</v>
      </c>
      <c r="M19" s="12"/>
      <c r="N19" s="12"/>
    </row>
    <row r="20" spans="1:14" ht="18" customHeight="1">
      <c r="A20" s="156" t="s">
        <v>125</v>
      </c>
      <c r="B20" s="155"/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117">
        <v>0</v>
      </c>
      <c r="K20" s="99">
        <v>0</v>
      </c>
      <c r="L20" s="117">
        <v>0</v>
      </c>
      <c r="M20" s="12"/>
      <c r="N20" s="12"/>
    </row>
    <row r="21" spans="1:14" ht="18" customHeight="1">
      <c r="A21" s="156" t="s">
        <v>126</v>
      </c>
      <c r="B21" s="155"/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117">
        <v>0</v>
      </c>
      <c r="K21" s="99">
        <v>0</v>
      </c>
      <c r="L21" s="117">
        <v>0</v>
      </c>
      <c r="M21" s="12"/>
      <c r="N21" s="12"/>
    </row>
    <row r="22" spans="1:14" ht="18" customHeight="1">
      <c r="A22" s="156" t="s">
        <v>127</v>
      </c>
      <c r="B22" s="155"/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117">
        <v>0</v>
      </c>
      <c r="K22" s="99">
        <v>0</v>
      </c>
      <c r="L22" s="117">
        <v>0</v>
      </c>
      <c r="M22" s="12"/>
      <c r="N22" s="12"/>
    </row>
    <row r="23" spans="1:14" ht="18" customHeight="1">
      <c r="A23" s="156" t="s">
        <v>128</v>
      </c>
      <c r="B23" s="155"/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117">
        <v>0</v>
      </c>
      <c r="K23" s="99">
        <v>0</v>
      </c>
      <c r="L23" s="117">
        <v>0</v>
      </c>
      <c r="M23" s="12"/>
      <c r="N23" s="12"/>
    </row>
    <row r="24" spans="1:13" ht="21" customHeight="1">
      <c r="A24" s="156" t="s">
        <v>43</v>
      </c>
      <c r="B24" s="155"/>
      <c r="C24" s="69">
        <v>0</v>
      </c>
      <c r="D24" s="99">
        <v>0</v>
      </c>
      <c r="E24" s="99">
        <v>0</v>
      </c>
      <c r="F24" s="99">
        <v>0</v>
      </c>
      <c r="G24" s="99">
        <v>1</v>
      </c>
      <c r="H24" s="99">
        <v>260</v>
      </c>
      <c r="I24" s="99">
        <v>2</v>
      </c>
      <c r="J24" s="117">
        <v>1195</v>
      </c>
      <c r="K24" s="99">
        <v>0</v>
      </c>
      <c r="L24" s="117">
        <v>0</v>
      </c>
      <c r="M24" s="12"/>
    </row>
    <row r="25" ht="21" customHeight="1">
      <c r="M25" s="12"/>
    </row>
    <row r="26" spans="11:12" ht="21" customHeight="1">
      <c r="K26" s="62"/>
      <c r="L26" s="62"/>
    </row>
    <row r="27" spans="11:12" ht="21" customHeight="1">
      <c r="K27" s="5"/>
      <c r="L27" s="5"/>
    </row>
    <row r="28" spans="11:12" ht="21" customHeight="1">
      <c r="K28" s="62"/>
      <c r="L28" s="62"/>
    </row>
    <row r="29" spans="11:12" ht="21" customHeight="1">
      <c r="K29" s="62"/>
      <c r="L29" s="62"/>
    </row>
    <row r="30" spans="11:12" ht="21" customHeight="1">
      <c r="K30" s="62"/>
      <c r="L30" s="62"/>
    </row>
    <row r="31" spans="11:12" ht="21" customHeight="1">
      <c r="K31" s="62"/>
      <c r="L31" s="62"/>
    </row>
    <row r="32" spans="11:12" ht="21" customHeight="1">
      <c r="K32" s="62"/>
      <c r="L32" s="62"/>
    </row>
    <row r="33" spans="11:12" ht="21" customHeight="1">
      <c r="K33" s="62"/>
      <c r="L33" s="62"/>
    </row>
    <row r="34" spans="11:12" ht="21" customHeight="1">
      <c r="K34" s="62"/>
      <c r="L34" s="62"/>
    </row>
    <row r="35" spans="11:12" ht="21" customHeight="1">
      <c r="K35" s="62"/>
      <c r="L35" s="62"/>
    </row>
  </sheetData>
  <sheetProtection/>
  <mergeCells count="19">
    <mergeCell ref="C15:D15"/>
    <mergeCell ref="A17:B17"/>
    <mergeCell ref="A24:B24"/>
    <mergeCell ref="A18:B18"/>
    <mergeCell ref="A19:B19"/>
    <mergeCell ref="A20:B20"/>
    <mergeCell ref="A21:B21"/>
    <mergeCell ref="A22:B22"/>
    <mergeCell ref="A23:B23"/>
    <mergeCell ref="I15:J15"/>
    <mergeCell ref="I14:L14"/>
    <mergeCell ref="E15:F15"/>
    <mergeCell ref="G15:H15"/>
    <mergeCell ref="C2:E2"/>
    <mergeCell ref="A3:A5"/>
    <mergeCell ref="B3:B5"/>
    <mergeCell ref="C3:E3"/>
    <mergeCell ref="C4:D4"/>
    <mergeCell ref="K15:L15"/>
  </mergeCells>
  <printOptions/>
  <pageMargins left="1.1811023622047245" right="0.1968503937007874" top="0.984251968503937" bottom="0.7874015748031497" header="0.5905511811023623" footer="0.5905511811023623"/>
  <pageSetup horizontalDpi="600" verticalDpi="600" orientation="landscape" paperSize="9" scale="80" r:id="rId2"/>
  <headerFooter scaleWithDoc="0" alignWithMargins="0">
    <oddHeader>&amp;R&amp;"ＭＳ 明朝,標準"&amp;9子育て　５</oddHeader>
    <oddFooter>&amp;R&amp;"ＭＳ 明朝,標準"&amp;9子育て　５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zoomScaleSheetLayoutView="100" zoomScalePageLayoutView="85" workbookViewId="0" topLeftCell="A1">
      <selection activeCell="A1" sqref="A1"/>
    </sheetView>
  </sheetViews>
  <sheetFormatPr defaultColWidth="9.00390625" defaultRowHeight="13.5"/>
  <cols>
    <col min="1" max="1" width="6.625" style="52" customWidth="1"/>
    <col min="2" max="2" width="10.625" style="52" customWidth="1"/>
    <col min="3" max="3" width="12.125" style="52" customWidth="1"/>
    <col min="4" max="4" width="10.00390625" style="113" customWidth="1"/>
    <col min="5" max="5" width="12.125" style="52" customWidth="1"/>
    <col min="6" max="6" width="10.00390625" style="52" customWidth="1"/>
    <col min="7" max="8" width="12.125" style="52" customWidth="1"/>
    <col min="9" max="9" width="10.625" style="52" customWidth="1"/>
    <col min="10" max="10" width="13.00390625" style="52" customWidth="1"/>
    <col min="11" max="11" width="10.625" style="52" customWidth="1"/>
    <col min="12" max="12" width="12.125" style="52" customWidth="1"/>
    <col min="13" max="53" width="10.625" style="52" customWidth="1"/>
    <col min="54" max="16384" width="9.00390625" style="52" customWidth="1"/>
  </cols>
  <sheetData>
    <row r="1" spans="1:17" ht="18.75" customHeight="1">
      <c r="A1" s="11" t="s">
        <v>223</v>
      </c>
      <c r="B1" s="11"/>
      <c r="C1" s="11"/>
      <c r="D1" s="63"/>
      <c r="E1" s="12"/>
      <c r="F1" s="11"/>
      <c r="G1" s="11"/>
      <c r="H1" s="11"/>
      <c r="I1" s="11"/>
      <c r="J1" s="11"/>
      <c r="K1" s="12"/>
      <c r="O1" s="57"/>
      <c r="P1" s="12"/>
      <c r="Q1" s="12"/>
    </row>
    <row r="2" spans="1:17" ht="18.75" customHeight="1">
      <c r="A2" s="11"/>
      <c r="B2" s="11"/>
      <c r="C2" s="11"/>
      <c r="D2" s="63"/>
      <c r="E2" s="11"/>
      <c r="F2" s="11"/>
      <c r="G2" s="11"/>
      <c r="I2" s="54"/>
      <c r="J2" s="142" t="s">
        <v>97</v>
      </c>
      <c r="K2" s="142"/>
      <c r="L2" s="142"/>
      <c r="M2" s="142"/>
      <c r="O2" s="57"/>
      <c r="P2" s="12"/>
      <c r="Q2" s="12"/>
    </row>
    <row r="3" spans="1:17" ht="18.75" customHeight="1">
      <c r="A3" s="123" t="s">
        <v>23</v>
      </c>
      <c r="B3" s="156" t="s">
        <v>131</v>
      </c>
      <c r="C3" s="198"/>
      <c r="D3" s="198"/>
      <c r="E3" s="198"/>
      <c r="F3" s="198"/>
      <c r="G3" s="198"/>
      <c r="H3" s="199"/>
      <c r="I3" s="156" t="s">
        <v>132</v>
      </c>
      <c r="J3" s="154"/>
      <c r="K3" s="154"/>
      <c r="L3" s="154"/>
      <c r="M3" s="155"/>
      <c r="O3" s="57"/>
      <c r="P3" s="12"/>
      <c r="Q3" s="12"/>
    </row>
    <row r="4" spans="1:17" ht="18.75" customHeight="1">
      <c r="A4" s="124"/>
      <c r="B4" s="156" t="s">
        <v>133</v>
      </c>
      <c r="C4" s="155"/>
      <c r="D4" s="156" t="s">
        <v>134</v>
      </c>
      <c r="E4" s="155"/>
      <c r="F4" s="156" t="s">
        <v>135</v>
      </c>
      <c r="G4" s="155"/>
      <c r="H4" s="3" t="s">
        <v>59</v>
      </c>
      <c r="I4" s="156" t="s">
        <v>134</v>
      </c>
      <c r="J4" s="155"/>
      <c r="K4" s="156" t="s">
        <v>135</v>
      </c>
      <c r="L4" s="155"/>
      <c r="M4" s="3" t="s">
        <v>59</v>
      </c>
      <c r="O4" s="57"/>
      <c r="P4" s="12"/>
      <c r="Q4" s="12"/>
    </row>
    <row r="5" spans="1:17" ht="18.75" customHeight="1">
      <c r="A5" s="125"/>
      <c r="B5" s="3" t="s">
        <v>57</v>
      </c>
      <c r="C5" s="13" t="s">
        <v>58</v>
      </c>
      <c r="D5" s="3" t="s">
        <v>57</v>
      </c>
      <c r="E5" s="3" t="s">
        <v>58</v>
      </c>
      <c r="F5" s="3" t="s">
        <v>57</v>
      </c>
      <c r="G5" s="3" t="s">
        <v>58</v>
      </c>
      <c r="H5" s="9" t="s">
        <v>60</v>
      </c>
      <c r="I5" s="3" t="s">
        <v>57</v>
      </c>
      <c r="J5" s="3" t="s">
        <v>58</v>
      </c>
      <c r="K5" s="3" t="s">
        <v>57</v>
      </c>
      <c r="L5" s="3" t="s">
        <v>58</v>
      </c>
      <c r="M5" s="9" t="s">
        <v>60</v>
      </c>
      <c r="O5" s="57"/>
      <c r="P5" s="12"/>
      <c r="Q5" s="12"/>
    </row>
    <row r="6" spans="1:17" ht="18.75" customHeight="1">
      <c r="A6" s="1" t="s">
        <v>101</v>
      </c>
      <c r="B6" s="3">
        <v>61</v>
      </c>
      <c r="C6" s="64">
        <v>39857000</v>
      </c>
      <c r="D6" s="56">
        <v>6456</v>
      </c>
      <c r="E6" s="64">
        <v>54113905</v>
      </c>
      <c r="F6" s="56">
        <v>3953</v>
      </c>
      <c r="G6" s="64">
        <v>38967085</v>
      </c>
      <c r="H6" s="65">
        <f>ROUND(G6/E6*100,0)</f>
        <v>72</v>
      </c>
      <c r="I6" s="56">
        <v>30583</v>
      </c>
      <c r="J6" s="64">
        <v>147499363</v>
      </c>
      <c r="K6" s="56">
        <v>1253</v>
      </c>
      <c r="L6" s="64">
        <v>8909485</v>
      </c>
      <c r="M6" s="3">
        <f>ROUND(L6/J6*100,0)</f>
        <v>6</v>
      </c>
      <c r="O6" s="57"/>
      <c r="P6" s="12"/>
      <c r="Q6" s="12"/>
    </row>
    <row r="7" spans="1:17" ht="18.75" customHeight="1">
      <c r="A7" s="1" t="s">
        <v>164</v>
      </c>
      <c r="B7" s="3">
        <v>46</v>
      </c>
      <c r="C7" s="64">
        <v>33707000</v>
      </c>
      <c r="D7" s="56">
        <v>6445</v>
      </c>
      <c r="E7" s="64">
        <v>51548314</v>
      </c>
      <c r="F7" s="56">
        <v>3995</v>
      </c>
      <c r="G7" s="64">
        <v>36636730</v>
      </c>
      <c r="H7" s="68">
        <f>ROUND(G7/E7*100,0)</f>
        <v>71</v>
      </c>
      <c r="I7" s="56">
        <v>31833</v>
      </c>
      <c r="J7" s="64">
        <v>153736698</v>
      </c>
      <c r="K7" s="56">
        <v>1400</v>
      </c>
      <c r="L7" s="64">
        <v>8690664</v>
      </c>
      <c r="M7" s="68">
        <f>ROUND(L7/J7*100,0)</f>
        <v>6</v>
      </c>
      <c r="O7" s="57"/>
      <c r="P7" s="12"/>
      <c r="Q7" s="12"/>
    </row>
    <row r="8" spans="1:17" ht="18.75" customHeight="1">
      <c r="A8" s="1" t="s">
        <v>168</v>
      </c>
      <c r="B8" s="3">
        <v>39</v>
      </c>
      <c r="C8" s="64">
        <v>23116600</v>
      </c>
      <c r="D8" s="56">
        <v>6233</v>
      </c>
      <c r="E8" s="64">
        <v>53830373</v>
      </c>
      <c r="F8" s="56">
        <v>4070</v>
      </c>
      <c r="G8" s="64">
        <v>40181979</v>
      </c>
      <c r="H8" s="68">
        <f>ROUND(G8/E8*100,0)</f>
        <v>75</v>
      </c>
      <c r="I8" s="56">
        <v>33043</v>
      </c>
      <c r="J8" s="64">
        <v>161230618</v>
      </c>
      <c r="K8" s="56">
        <v>3428</v>
      </c>
      <c r="L8" s="64">
        <v>16828387</v>
      </c>
      <c r="M8" s="68">
        <f>ROUND(L8/J8*100,0)</f>
        <v>10</v>
      </c>
      <c r="O8" s="57"/>
      <c r="P8" s="12"/>
      <c r="Q8" s="12"/>
    </row>
    <row r="9" spans="1:17" ht="18.75" customHeight="1">
      <c r="A9" s="1" t="s">
        <v>173</v>
      </c>
      <c r="B9" s="3">
        <v>22</v>
      </c>
      <c r="C9" s="64">
        <v>16101400</v>
      </c>
      <c r="D9" s="56">
        <v>5570</v>
      </c>
      <c r="E9" s="64">
        <v>50629150</v>
      </c>
      <c r="F9" s="56">
        <v>3799</v>
      </c>
      <c r="G9" s="64">
        <v>39987906</v>
      </c>
      <c r="H9" s="68">
        <f>ROUND(G9/E9*100,0)</f>
        <v>79</v>
      </c>
      <c r="I9" s="56">
        <v>31778</v>
      </c>
      <c r="J9" s="64">
        <v>158050625</v>
      </c>
      <c r="K9" s="56">
        <v>2727</v>
      </c>
      <c r="L9" s="64">
        <v>14253363</v>
      </c>
      <c r="M9" s="68">
        <f>ROUND(L9/J9*100,0)</f>
        <v>9</v>
      </c>
      <c r="O9" s="57"/>
      <c r="P9" s="12"/>
      <c r="Q9" s="12"/>
    </row>
    <row r="10" spans="1:17" ht="18.75" customHeight="1">
      <c r="A10" s="1" t="s">
        <v>186</v>
      </c>
      <c r="B10" s="3">
        <v>18</v>
      </c>
      <c r="C10" s="64">
        <v>9831000</v>
      </c>
      <c r="D10" s="56">
        <v>4851</v>
      </c>
      <c r="E10" s="64">
        <v>53246328</v>
      </c>
      <c r="F10" s="56">
        <v>3379</v>
      </c>
      <c r="G10" s="64">
        <v>39653605</v>
      </c>
      <c r="H10" s="68">
        <f>ROUND(G10/E10*100,0)</f>
        <v>74</v>
      </c>
      <c r="I10" s="56">
        <v>30815</v>
      </c>
      <c r="J10" s="64">
        <v>156740906</v>
      </c>
      <c r="K10" s="56">
        <v>1584</v>
      </c>
      <c r="L10" s="64">
        <v>8717836</v>
      </c>
      <c r="M10" s="68">
        <f>ROUND(L10/J10*100,0)</f>
        <v>6</v>
      </c>
      <c r="O10" s="57"/>
      <c r="P10" s="12"/>
      <c r="Q10" s="12"/>
    </row>
    <row r="11" spans="1:17" ht="18.75" customHeight="1">
      <c r="A11" s="12"/>
      <c r="B11" s="12"/>
      <c r="C11" s="66"/>
      <c r="D11" s="67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0" ht="18.75" customHeight="1">
      <c r="A12" s="118" t="s">
        <v>224</v>
      </c>
      <c r="B12" s="118"/>
      <c r="C12" s="118"/>
      <c r="D12" s="226"/>
      <c r="E12" s="195"/>
      <c r="F12" s="195"/>
      <c r="G12" s="195"/>
      <c r="I12" s="57"/>
      <c r="J12" s="12"/>
    </row>
    <row r="13" spans="1:10" ht="18.75" customHeight="1">
      <c r="A13" s="11"/>
      <c r="B13" s="11"/>
      <c r="C13" s="11"/>
      <c r="D13" s="142" t="s">
        <v>98</v>
      </c>
      <c r="E13" s="142"/>
      <c r="F13" s="142"/>
      <c r="G13" s="142"/>
      <c r="H13" s="15"/>
      <c r="J13" s="12"/>
    </row>
    <row r="14" spans="1:10" ht="18.75" customHeight="1">
      <c r="A14" s="123" t="s">
        <v>23</v>
      </c>
      <c r="B14" s="224" t="s">
        <v>122</v>
      </c>
      <c r="C14" s="225"/>
      <c r="D14" s="224" t="s">
        <v>136</v>
      </c>
      <c r="E14" s="225"/>
      <c r="F14" s="224" t="s">
        <v>43</v>
      </c>
      <c r="G14" s="225"/>
      <c r="H14" s="12"/>
      <c r="J14" s="12"/>
    </row>
    <row r="15" spans="1:10" ht="18.75" customHeight="1">
      <c r="A15" s="125"/>
      <c r="B15" s="56" t="s">
        <v>129</v>
      </c>
      <c r="C15" s="56" t="s">
        <v>130</v>
      </c>
      <c r="D15" s="56" t="s">
        <v>129</v>
      </c>
      <c r="E15" s="56" t="s">
        <v>130</v>
      </c>
      <c r="F15" s="56" t="s">
        <v>129</v>
      </c>
      <c r="G15" s="56" t="s">
        <v>130</v>
      </c>
      <c r="H15" s="12"/>
      <c r="J15" s="12"/>
    </row>
    <row r="16" spans="1:10" ht="15.75" customHeight="1">
      <c r="A16" s="68">
        <v>30</v>
      </c>
      <c r="B16" s="69">
        <v>0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12"/>
      <c r="J16" s="12"/>
    </row>
    <row r="17" spans="1:10" ht="15.75" customHeight="1">
      <c r="A17" s="68" t="s">
        <v>164</v>
      </c>
      <c r="B17" s="69">
        <v>0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12"/>
      <c r="J17" s="12"/>
    </row>
    <row r="18" spans="1:10" ht="15.75" customHeight="1">
      <c r="A18" s="68" t="s">
        <v>168</v>
      </c>
      <c r="B18" s="69">
        <v>0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12"/>
      <c r="J18" s="12"/>
    </row>
    <row r="19" spans="1:9" ht="15.75" customHeight="1">
      <c r="A19" s="68" t="s">
        <v>173</v>
      </c>
      <c r="B19" s="69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12"/>
      <c r="I19" s="57"/>
    </row>
    <row r="20" spans="1:8" ht="15.75" customHeight="1">
      <c r="A20" s="68" t="s">
        <v>186</v>
      </c>
      <c r="B20" s="69">
        <v>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12"/>
    </row>
    <row r="21" spans="1:17" ht="18.75" customHeight="1">
      <c r="A21" s="12"/>
      <c r="B21" s="12"/>
      <c r="C21" s="12"/>
      <c r="D21" s="67"/>
      <c r="E21" s="12"/>
      <c r="F21" s="12"/>
      <c r="G21" s="12"/>
      <c r="H21" s="12"/>
      <c r="I21" s="12"/>
      <c r="K21" s="12"/>
      <c r="L21" s="12"/>
      <c r="M21" s="12"/>
      <c r="N21" s="12"/>
      <c r="O21" s="12"/>
      <c r="P21" s="12"/>
      <c r="Q21" s="12"/>
    </row>
    <row r="22" spans="1:17" ht="18.75" customHeight="1">
      <c r="A22" s="11" t="s">
        <v>225</v>
      </c>
      <c r="B22" s="11"/>
      <c r="C22" s="11"/>
      <c r="D22" s="12"/>
      <c r="E22" s="12"/>
      <c r="F22" s="16"/>
      <c r="G22" s="16"/>
      <c r="H22" s="16"/>
      <c r="I22" s="12"/>
      <c r="K22" s="16"/>
      <c r="O22" s="12"/>
      <c r="P22" s="12"/>
      <c r="Q22" s="12"/>
    </row>
    <row r="23" spans="1:17" ht="18.75" customHeight="1">
      <c r="A23" s="16"/>
      <c r="B23" s="16"/>
      <c r="C23" s="16"/>
      <c r="D23" s="16"/>
      <c r="E23" s="16"/>
      <c r="F23" s="16"/>
      <c r="H23" s="142" t="s">
        <v>97</v>
      </c>
      <c r="I23" s="142"/>
      <c r="J23" s="142"/>
      <c r="K23" s="142"/>
      <c r="O23" s="12"/>
      <c r="P23" s="12"/>
      <c r="Q23" s="12"/>
    </row>
    <row r="24" spans="1:17" ht="18.75" customHeight="1">
      <c r="A24" s="123" t="s">
        <v>23</v>
      </c>
      <c r="B24" s="224" t="s">
        <v>131</v>
      </c>
      <c r="C24" s="227"/>
      <c r="D24" s="227"/>
      <c r="E24" s="227"/>
      <c r="F24" s="225"/>
      <c r="G24" s="224" t="s">
        <v>132</v>
      </c>
      <c r="H24" s="227"/>
      <c r="I24" s="227"/>
      <c r="J24" s="227"/>
      <c r="K24" s="225"/>
      <c r="O24" s="12"/>
      <c r="P24" s="12"/>
      <c r="Q24" s="12"/>
    </row>
    <row r="25" spans="1:17" ht="18.75" customHeight="1">
      <c r="A25" s="124"/>
      <c r="B25" s="224" t="s">
        <v>134</v>
      </c>
      <c r="C25" s="225"/>
      <c r="D25" s="224" t="s">
        <v>135</v>
      </c>
      <c r="E25" s="225"/>
      <c r="F25" s="56" t="s">
        <v>59</v>
      </c>
      <c r="G25" s="224" t="s">
        <v>134</v>
      </c>
      <c r="H25" s="225"/>
      <c r="I25" s="224" t="s">
        <v>135</v>
      </c>
      <c r="J25" s="225"/>
      <c r="K25" s="56" t="s">
        <v>59</v>
      </c>
      <c r="L25" s="52" t="s">
        <v>171</v>
      </c>
      <c r="O25" s="12"/>
      <c r="P25" s="12"/>
      <c r="Q25" s="12"/>
    </row>
    <row r="26" spans="1:17" ht="18.75" customHeight="1">
      <c r="A26" s="125"/>
      <c r="B26" s="56" t="s">
        <v>129</v>
      </c>
      <c r="C26" s="56" t="s">
        <v>130</v>
      </c>
      <c r="D26" s="56" t="s">
        <v>129</v>
      </c>
      <c r="E26" s="56" t="s">
        <v>130</v>
      </c>
      <c r="F26" s="109" t="s">
        <v>60</v>
      </c>
      <c r="G26" s="56" t="s">
        <v>129</v>
      </c>
      <c r="H26" s="56" t="s">
        <v>130</v>
      </c>
      <c r="I26" s="56" t="s">
        <v>129</v>
      </c>
      <c r="J26" s="56" t="s">
        <v>130</v>
      </c>
      <c r="K26" s="109" t="s">
        <v>60</v>
      </c>
      <c r="O26" s="12"/>
      <c r="P26" s="12"/>
      <c r="Q26" s="12"/>
    </row>
    <row r="27" spans="1:17" ht="18.75" customHeight="1">
      <c r="A27" s="1" t="s">
        <v>101</v>
      </c>
      <c r="B27" s="69">
        <v>768</v>
      </c>
      <c r="C27" s="70">
        <v>5203604</v>
      </c>
      <c r="D27" s="69">
        <v>515</v>
      </c>
      <c r="E27" s="70">
        <v>3566187</v>
      </c>
      <c r="F27" s="3">
        <f>ROUND(E27/C27*100,0)</f>
        <v>69</v>
      </c>
      <c r="G27" s="116">
        <v>4859</v>
      </c>
      <c r="H27" s="70">
        <v>23204010</v>
      </c>
      <c r="I27" s="69">
        <v>234</v>
      </c>
      <c r="J27" s="70">
        <v>959225</v>
      </c>
      <c r="K27" s="71">
        <f>ROUND(J27/H27*100,0)</f>
        <v>4</v>
      </c>
      <c r="O27" s="12"/>
      <c r="P27" s="12"/>
      <c r="Q27" s="12"/>
    </row>
    <row r="28" spans="1:17" ht="18.75" customHeight="1">
      <c r="A28" s="1" t="s">
        <v>164</v>
      </c>
      <c r="B28" s="69">
        <v>682</v>
      </c>
      <c r="C28" s="70">
        <v>4695074</v>
      </c>
      <c r="D28" s="69">
        <v>446</v>
      </c>
      <c r="E28" s="70">
        <v>2994477</v>
      </c>
      <c r="F28" s="3">
        <f>ROUND(E28/C28*100,0)</f>
        <v>64</v>
      </c>
      <c r="G28" s="116">
        <v>4878</v>
      </c>
      <c r="H28" s="70">
        <v>23882232</v>
      </c>
      <c r="I28" s="69">
        <v>233</v>
      </c>
      <c r="J28" s="70">
        <v>1167853</v>
      </c>
      <c r="K28" s="71">
        <f>ROUND(J28/H28*100,0)</f>
        <v>5</v>
      </c>
      <c r="O28" s="12"/>
      <c r="P28" s="12"/>
      <c r="Q28" s="12"/>
    </row>
    <row r="29" spans="1:17" ht="18.75" customHeight="1">
      <c r="A29" s="1" t="s">
        <v>168</v>
      </c>
      <c r="B29" s="69">
        <v>610</v>
      </c>
      <c r="C29" s="70">
        <v>4754838</v>
      </c>
      <c r="D29" s="69">
        <v>412</v>
      </c>
      <c r="E29" s="70">
        <v>3307822</v>
      </c>
      <c r="F29" s="68">
        <f>ROUND(E29/C29*100,0)</f>
        <v>70</v>
      </c>
      <c r="G29" s="116">
        <v>4881</v>
      </c>
      <c r="H29" s="70">
        <v>24414976</v>
      </c>
      <c r="I29" s="69">
        <v>667</v>
      </c>
      <c r="J29" s="70">
        <v>3355918</v>
      </c>
      <c r="K29" s="68">
        <f>ROUND(J29/H29*100,0)</f>
        <v>14</v>
      </c>
      <c r="O29" s="12"/>
      <c r="P29" s="12"/>
      <c r="Q29" s="12"/>
    </row>
    <row r="30" spans="1:17" ht="18.75" customHeight="1">
      <c r="A30" s="1" t="s">
        <v>173</v>
      </c>
      <c r="B30" s="69">
        <v>515</v>
      </c>
      <c r="C30" s="70">
        <v>3682548</v>
      </c>
      <c r="D30" s="69">
        <v>344</v>
      </c>
      <c r="E30" s="70">
        <v>2328602</v>
      </c>
      <c r="F30" s="68">
        <f>ROUND(E30/C30*100,0)</f>
        <v>63</v>
      </c>
      <c r="G30" s="116">
        <v>4412</v>
      </c>
      <c r="H30" s="70">
        <v>22506074</v>
      </c>
      <c r="I30" s="69">
        <v>540</v>
      </c>
      <c r="J30" s="70">
        <v>2391187</v>
      </c>
      <c r="K30" s="68">
        <f>ROUND(J30/H30*100,0)</f>
        <v>11</v>
      </c>
      <c r="O30" s="12"/>
      <c r="P30" s="12"/>
      <c r="Q30" s="12"/>
    </row>
    <row r="31" spans="1:17" ht="18.75" customHeight="1">
      <c r="A31" s="1" t="s">
        <v>186</v>
      </c>
      <c r="B31" s="69">
        <v>418</v>
      </c>
      <c r="C31" s="70">
        <v>3099664</v>
      </c>
      <c r="D31" s="69">
        <v>337</v>
      </c>
      <c r="E31" s="70">
        <v>2478769</v>
      </c>
      <c r="F31" s="68">
        <f>ROUND(E31/C31*100,0)</f>
        <v>80</v>
      </c>
      <c r="G31" s="116">
        <v>4042</v>
      </c>
      <c r="H31" s="70">
        <v>21468833</v>
      </c>
      <c r="I31" s="69">
        <v>428</v>
      </c>
      <c r="J31" s="70">
        <v>2590617</v>
      </c>
      <c r="K31" s="68">
        <f>ROUND(J31/H31*100,0)</f>
        <v>12</v>
      </c>
      <c r="L31" s="92"/>
      <c r="M31" s="92"/>
      <c r="O31" s="12"/>
      <c r="P31" s="12"/>
      <c r="Q31" s="12"/>
    </row>
    <row r="32" ht="21" customHeight="1"/>
    <row r="33" ht="21" customHeight="1"/>
    <row r="34" ht="21" customHeight="1">
      <c r="C34" s="114"/>
    </row>
    <row r="35" ht="21" customHeight="1"/>
    <row r="36" ht="21" customHeight="1"/>
    <row r="37" ht="21" customHeight="1"/>
    <row r="38" ht="21" customHeight="1"/>
    <row r="39" ht="21" customHeight="1"/>
  </sheetData>
  <sheetProtection/>
  <mergeCells count="23">
    <mergeCell ref="A14:A15"/>
    <mergeCell ref="B14:C14"/>
    <mergeCell ref="D14:E14"/>
    <mergeCell ref="F14:G14"/>
    <mergeCell ref="A24:A26"/>
    <mergeCell ref="B24:F24"/>
    <mergeCell ref="G24:K24"/>
    <mergeCell ref="G25:H25"/>
    <mergeCell ref="J2:M2"/>
    <mergeCell ref="D13:G13"/>
    <mergeCell ref="H23:K23"/>
    <mergeCell ref="B25:C25"/>
    <mergeCell ref="D25:E25"/>
    <mergeCell ref="I4:J4"/>
    <mergeCell ref="K4:L4"/>
    <mergeCell ref="I25:J25"/>
    <mergeCell ref="D12:G12"/>
    <mergeCell ref="A3:A5"/>
    <mergeCell ref="B3:H3"/>
    <mergeCell ref="I3:M3"/>
    <mergeCell ref="B4:C4"/>
    <mergeCell ref="D4:E4"/>
    <mergeCell ref="F4:G4"/>
  </mergeCells>
  <printOptions/>
  <pageMargins left="1.1811023622047245" right="0.1968503937007874" top="1.1811023622047245" bottom="0.984251968503937" header="0.5905511811023623" footer="0.5905511811023623"/>
  <pageSetup horizontalDpi="600" verticalDpi="600" orientation="landscape" paperSize="9" scale="80" r:id="rId1"/>
  <headerFooter scaleWithDoc="0" alignWithMargins="0">
    <oddHeader>&amp;R&amp;"ＭＳ 明朝,標準"&amp;9子育て　６</oddHeader>
    <oddFooter>&amp;R&amp;"ＭＳ 明朝,標準"&amp;9子育て　６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85" workbookViewId="0" topLeftCell="A1">
      <selection activeCell="A1" sqref="A1"/>
    </sheetView>
  </sheetViews>
  <sheetFormatPr defaultColWidth="9.00390625" defaultRowHeight="13.5"/>
  <cols>
    <col min="1" max="7" width="10.875" style="52" customWidth="1"/>
    <col min="8" max="8" width="8.375" style="52" customWidth="1"/>
    <col min="9" max="9" width="7.625" style="52" customWidth="1"/>
    <col min="10" max="10" width="10.625" style="52" customWidth="1"/>
    <col min="11" max="11" width="12.625" style="52" customWidth="1"/>
    <col min="12" max="15" width="10.625" style="52" customWidth="1"/>
    <col min="16" max="16" width="10.75390625" style="52" customWidth="1"/>
    <col min="17" max="16384" width="9.00390625" style="52" customWidth="1"/>
  </cols>
  <sheetData>
    <row r="1" spans="1:16" s="12" customFormat="1" ht="16.5" customHeight="1">
      <c r="A1" s="11" t="s">
        <v>226</v>
      </c>
      <c r="B1" s="11"/>
      <c r="C1" s="11"/>
      <c r="D1" s="11"/>
      <c r="G1" s="11"/>
      <c r="H1" s="57"/>
      <c r="I1" s="11" t="s">
        <v>227</v>
      </c>
      <c r="J1" s="16"/>
      <c r="K1" s="16"/>
      <c r="L1" s="16"/>
      <c r="N1" s="16"/>
      <c r="O1" s="16"/>
      <c r="P1" s="16"/>
    </row>
    <row r="2" spans="1:16" s="12" customFormat="1" ht="18" customHeight="1">
      <c r="A2" s="11"/>
      <c r="B2" s="11"/>
      <c r="C2" s="11"/>
      <c r="D2" s="142" t="s">
        <v>99</v>
      </c>
      <c r="E2" s="142"/>
      <c r="F2" s="142"/>
      <c r="G2" s="142"/>
      <c r="H2" s="57"/>
      <c r="I2" s="16"/>
      <c r="J2" s="16"/>
      <c r="K2" s="16"/>
      <c r="L2" s="16"/>
      <c r="N2" s="73"/>
      <c r="O2" s="11"/>
      <c r="P2" s="50" t="s">
        <v>100</v>
      </c>
    </row>
    <row r="3" spans="1:16" s="12" customFormat="1" ht="18" customHeight="1">
      <c r="A3" s="123" t="s">
        <v>102</v>
      </c>
      <c r="B3" s="156" t="s">
        <v>137</v>
      </c>
      <c r="C3" s="198"/>
      <c r="D3" s="237"/>
      <c r="E3" s="156" t="s">
        <v>138</v>
      </c>
      <c r="F3" s="154"/>
      <c r="G3" s="155"/>
      <c r="I3" s="156" t="s">
        <v>55</v>
      </c>
      <c r="J3" s="154"/>
      <c r="K3" s="155"/>
      <c r="L3" s="1" t="s">
        <v>101</v>
      </c>
      <c r="M3" s="1" t="s">
        <v>164</v>
      </c>
      <c r="N3" s="1" t="s">
        <v>168</v>
      </c>
      <c r="O3" s="1" t="s">
        <v>173</v>
      </c>
      <c r="P3" s="1" t="s">
        <v>186</v>
      </c>
    </row>
    <row r="4" spans="1:16" s="12" customFormat="1" ht="18" customHeight="1" thickBot="1">
      <c r="A4" s="184"/>
      <c r="B4" s="3" t="s">
        <v>139</v>
      </c>
      <c r="C4" s="3" t="s">
        <v>140</v>
      </c>
      <c r="D4" s="10" t="s">
        <v>0</v>
      </c>
      <c r="E4" s="3" t="s">
        <v>139</v>
      </c>
      <c r="F4" s="3" t="s">
        <v>140</v>
      </c>
      <c r="G4" s="10" t="s">
        <v>0</v>
      </c>
      <c r="I4" s="231" t="s">
        <v>141</v>
      </c>
      <c r="J4" s="228" t="s">
        <v>144</v>
      </c>
      <c r="K4" s="234"/>
      <c r="L4" s="69">
        <v>146</v>
      </c>
      <c r="M4" s="69">
        <v>162</v>
      </c>
      <c r="N4" s="69">
        <v>230</v>
      </c>
      <c r="O4" s="69">
        <v>205</v>
      </c>
      <c r="P4" s="69">
        <v>232</v>
      </c>
    </row>
    <row r="5" spans="1:16" s="12" customFormat="1" ht="18" customHeight="1" thickBot="1">
      <c r="A5" s="3">
        <v>30</v>
      </c>
      <c r="B5" s="3">
        <v>4</v>
      </c>
      <c r="C5" s="4">
        <v>3</v>
      </c>
      <c r="D5" s="72">
        <f>B5+C5</f>
        <v>7</v>
      </c>
      <c r="E5" s="49">
        <v>45</v>
      </c>
      <c r="F5" s="4">
        <v>16</v>
      </c>
      <c r="G5" s="72">
        <f>E5+F5</f>
        <v>61</v>
      </c>
      <c r="I5" s="232"/>
      <c r="J5" s="228" t="s">
        <v>145</v>
      </c>
      <c r="K5" s="234"/>
      <c r="L5" s="69">
        <f>5+2+93</f>
        <v>100</v>
      </c>
      <c r="M5" s="69">
        <f>46+9+53</f>
        <v>108</v>
      </c>
      <c r="N5" s="69">
        <v>81</v>
      </c>
      <c r="O5" s="69">
        <v>121</v>
      </c>
      <c r="P5" s="69">
        <v>215</v>
      </c>
    </row>
    <row r="6" spans="1:16" s="12" customFormat="1" ht="18" customHeight="1" thickBot="1">
      <c r="A6" s="3" t="s">
        <v>191</v>
      </c>
      <c r="B6" s="3">
        <v>4</v>
      </c>
      <c r="C6" s="4">
        <v>2</v>
      </c>
      <c r="D6" s="72">
        <f>B6+C6</f>
        <v>6</v>
      </c>
      <c r="E6" s="49">
        <f>5+7+1+5</f>
        <v>18</v>
      </c>
      <c r="F6" s="4">
        <f>3+12</f>
        <v>15</v>
      </c>
      <c r="G6" s="72">
        <f>E6+F6</f>
        <v>33</v>
      </c>
      <c r="I6" s="232"/>
      <c r="J6" s="228" t="s">
        <v>146</v>
      </c>
      <c r="K6" s="234"/>
      <c r="L6" s="69">
        <f>144+164</f>
        <v>308</v>
      </c>
      <c r="M6" s="69">
        <f>206+266</f>
        <v>472</v>
      </c>
      <c r="N6" s="69">
        <v>676</v>
      </c>
      <c r="O6" s="69">
        <v>535</v>
      </c>
      <c r="P6" s="69">
        <v>603</v>
      </c>
    </row>
    <row r="7" spans="1:16" s="12" customFormat="1" ht="18" customHeight="1" thickBot="1">
      <c r="A7" s="3" t="s">
        <v>192</v>
      </c>
      <c r="B7" s="3">
        <v>8</v>
      </c>
      <c r="C7" s="4">
        <v>2</v>
      </c>
      <c r="D7" s="72">
        <f>B7+C7</f>
        <v>10</v>
      </c>
      <c r="E7" s="49">
        <v>46</v>
      </c>
      <c r="F7" s="4">
        <v>13</v>
      </c>
      <c r="G7" s="72">
        <f>E7+F7</f>
        <v>59</v>
      </c>
      <c r="I7" s="232"/>
      <c r="J7" s="228" t="s">
        <v>147</v>
      </c>
      <c r="K7" s="234"/>
      <c r="L7" s="69">
        <f>52+50+1+5</f>
        <v>108</v>
      </c>
      <c r="M7" s="69">
        <f>62+52+2+9</f>
        <v>125</v>
      </c>
      <c r="N7" s="69">
        <v>143</v>
      </c>
      <c r="O7" s="69">
        <v>183</v>
      </c>
      <c r="P7" s="69">
        <v>244</v>
      </c>
    </row>
    <row r="8" spans="1:16" s="12" customFormat="1" ht="18" customHeight="1" thickBot="1">
      <c r="A8" s="3" t="s">
        <v>193</v>
      </c>
      <c r="B8" s="3">
        <v>10</v>
      </c>
      <c r="C8" s="4">
        <v>1</v>
      </c>
      <c r="D8" s="72">
        <f>B8+C8</f>
        <v>11</v>
      </c>
      <c r="E8" s="49">
        <v>58</v>
      </c>
      <c r="F8" s="4">
        <v>12</v>
      </c>
      <c r="G8" s="72">
        <f>E8+F8</f>
        <v>70</v>
      </c>
      <c r="I8" s="232"/>
      <c r="J8" s="228" t="s">
        <v>148</v>
      </c>
      <c r="K8" s="234"/>
      <c r="L8" s="69">
        <v>2</v>
      </c>
      <c r="M8" s="69">
        <v>0</v>
      </c>
      <c r="N8" s="69">
        <v>2</v>
      </c>
      <c r="O8" s="69">
        <v>1</v>
      </c>
      <c r="P8" s="69">
        <v>8</v>
      </c>
    </row>
    <row r="9" spans="1:16" s="12" customFormat="1" ht="18" customHeight="1" thickBot="1">
      <c r="A9" s="3" t="s">
        <v>194</v>
      </c>
      <c r="B9" s="3">
        <v>10</v>
      </c>
      <c r="C9" s="4">
        <v>3</v>
      </c>
      <c r="D9" s="72">
        <f>B9+C9</f>
        <v>13</v>
      </c>
      <c r="E9" s="49">
        <v>81</v>
      </c>
      <c r="F9" s="4">
        <v>19</v>
      </c>
      <c r="G9" s="72">
        <f>E9+F9</f>
        <v>100</v>
      </c>
      <c r="I9" s="232"/>
      <c r="J9" s="228" t="s">
        <v>149</v>
      </c>
      <c r="K9" s="234"/>
      <c r="L9" s="69">
        <v>19</v>
      </c>
      <c r="M9" s="69">
        <v>20</v>
      </c>
      <c r="N9" s="69">
        <v>21</v>
      </c>
      <c r="O9" s="69">
        <v>7</v>
      </c>
      <c r="P9" s="69">
        <v>76</v>
      </c>
    </row>
    <row r="10" spans="1:16" s="12" customFormat="1" ht="18" customHeight="1" thickBot="1">
      <c r="A10" s="6"/>
      <c r="B10" s="6"/>
      <c r="C10" s="6"/>
      <c r="D10" s="6"/>
      <c r="E10" s="6"/>
      <c r="F10" s="6"/>
      <c r="G10" s="6"/>
      <c r="H10" s="6"/>
      <c r="I10" s="232"/>
      <c r="J10" s="228" t="s">
        <v>43</v>
      </c>
      <c r="K10" s="234"/>
      <c r="L10" s="100">
        <f>2+1+48</f>
        <v>51</v>
      </c>
      <c r="M10" s="100">
        <f>3+11+135</f>
        <v>149</v>
      </c>
      <c r="N10" s="100">
        <v>135</v>
      </c>
      <c r="O10" s="100">
        <v>138</v>
      </c>
      <c r="P10" s="100">
        <v>118</v>
      </c>
    </row>
    <row r="11" spans="1:16" s="12" customFormat="1" ht="18" customHeight="1" thickBot="1">
      <c r="A11" s="6"/>
      <c r="B11" s="6"/>
      <c r="C11" s="6"/>
      <c r="D11" s="6"/>
      <c r="E11" s="6"/>
      <c r="F11" s="6"/>
      <c r="G11" s="6"/>
      <c r="H11" s="6"/>
      <c r="I11" s="233"/>
      <c r="J11" s="228" t="s">
        <v>150</v>
      </c>
      <c r="K11" s="230"/>
      <c r="L11" s="101">
        <f>SUM(L4:L10)</f>
        <v>734</v>
      </c>
      <c r="M11" s="101">
        <f>SUM(M4:M10)</f>
        <v>1036</v>
      </c>
      <c r="N11" s="101">
        <f>SUM(N4:N10)</f>
        <v>1288</v>
      </c>
      <c r="O11" s="101">
        <f>SUM(O4:O10)</f>
        <v>1190</v>
      </c>
      <c r="P11" s="101">
        <f>SUM(P4:P10)</f>
        <v>1496</v>
      </c>
    </row>
    <row r="12" spans="1:16" s="12" customFormat="1" ht="18" customHeight="1">
      <c r="A12" s="6"/>
      <c r="B12" s="6"/>
      <c r="C12" s="6"/>
      <c r="D12" s="6"/>
      <c r="E12" s="6"/>
      <c r="F12" s="6"/>
      <c r="G12" s="6"/>
      <c r="H12" s="6"/>
      <c r="I12" s="231" t="s">
        <v>142</v>
      </c>
      <c r="J12" s="228" t="s">
        <v>151</v>
      </c>
      <c r="K12" s="234"/>
      <c r="L12" s="102">
        <f>35+2+31</f>
        <v>68</v>
      </c>
      <c r="M12" s="102">
        <f>49+61+165</f>
        <v>275</v>
      </c>
      <c r="N12" s="102">
        <v>229</v>
      </c>
      <c r="O12" s="102">
        <v>173</v>
      </c>
      <c r="P12" s="102">
        <v>196</v>
      </c>
    </row>
    <row r="13" spans="1:16" s="12" customFormat="1" ht="18" customHeight="1">
      <c r="A13" s="6"/>
      <c r="B13" s="6"/>
      <c r="C13" s="6"/>
      <c r="D13" s="6"/>
      <c r="E13" s="6"/>
      <c r="F13" s="6"/>
      <c r="G13" s="6"/>
      <c r="H13" s="6"/>
      <c r="I13" s="232"/>
      <c r="J13" s="228" t="s">
        <v>152</v>
      </c>
      <c r="K13" s="234"/>
      <c r="L13" s="69">
        <v>23</v>
      </c>
      <c r="M13" s="69">
        <v>72</v>
      </c>
      <c r="N13" s="69">
        <v>48</v>
      </c>
      <c r="O13" s="69">
        <v>74</v>
      </c>
      <c r="P13" s="69">
        <v>76</v>
      </c>
    </row>
    <row r="14" spans="1:16" s="12" customFormat="1" ht="18" customHeight="1">
      <c r="A14" s="6"/>
      <c r="B14" s="6"/>
      <c r="C14" s="6"/>
      <c r="D14" s="6"/>
      <c r="E14" s="6"/>
      <c r="F14" s="6"/>
      <c r="G14" s="6"/>
      <c r="H14" s="6"/>
      <c r="I14" s="232"/>
      <c r="J14" s="228" t="s">
        <v>153</v>
      </c>
      <c r="K14" s="234"/>
      <c r="L14" s="69">
        <v>0</v>
      </c>
      <c r="M14" s="69">
        <v>7</v>
      </c>
      <c r="N14" s="69">
        <v>8</v>
      </c>
      <c r="O14" s="69">
        <v>0</v>
      </c>
      <c r="P14" s="69">
        <v>0</v>
      </c>
    </row>
    <row r="15" spans="1:16" ht="18" customHeight="1">
      <c r="A15" s="6"/>
      <c r="B15" s="6"/>
      <c r="C15" s="6"/>
      <c r="D15" s="6"/>
      <c r="E15" s="6"/>
      <c r="F15" s="6"/>
      <c r="G15" s="6"/>
      <c r="H15" s="6"/>
      <c r="I15" s="232"/>
      <c r="J15" s="228" t="s">
        <v>154</v>
      </c>
      <c r="K15" s="234"/>
      <c r="L15" s="69">
        <v>0</v>
      </c>
      <c r="M15" s="69">
        <v>0</v>
      </c>
      <c r="N15" s="69">
        <v>1</v>
      </c>
      <c r="O15" s="69">
        <v>4</v>
      </c>
      <c r="P15" s="69">
        <v>3</v>
      </c>
    </row>
    <row r="16" spans="1:16" ht="18" customHeight="1" thickBot="1">
      <c r="A16" s="6"/>
      <c r="B16" s="6"/>
      <c r="C16" s="6"/>
      <c r="D16" s="6"/>
      <c r="E16" s="6"/>
      <c r="F16" s="6"/>
      <c r="G16" s="6"/>
      <c r="H16" s="6"/>
      <c r="I16" s="232"/>
      <c r="J16" s="228" t="s">
        <v>43</v>
      </c>
      <c r="K16" s="234"/>
      <c r="L16" s="100">
        <v>20</v>
      </c>
      <c r="M16" s="100">
        <v>11</v>
      </c>
      <c r="N16" s="100">
        <v>43</v>
      </c>
      <c r="O16" s="100">
        <v>5</v>
      </c>
      <c r="P16" s="100">
        <v>11</v>
      </c>
    </row>
    <row r="17" spans="1:16" ht="18" customHeight="1" thickBot="1">
      <c r="A17" s="6"/>
      <c r="B17" s="6"/>
      <c r="C17" s="6"/>
      <c r="D17" s="6"/>
      <c r="E17" s="6"/>
      <c r="F17" s="6"/>
      <c r="G17" s="6"/>
      <c r="H17" s="6"/>
      <c r="I17" s="233"/>
      <c r="J17" s="228" t="s">
        <v>150</v>
      </c>
      <c r="K17" s="230"/>
      <c r="L17" s="101">
        <f>SUM(L12:L16)</f>
        <v>111</v>
      </c>
      <c r="M17" s="101">
        <f>SUM(M12:M16)</f>
        <v>365</v>
      </c>
      <c r="N17" s="101">
        <f>SUM(N12:N16)</f>
        <v>329</v>
      </c>
      <c r="O17" s="101">
        <f>SUM(O12:O16)</f>
        <v>256</v>
      </c>
      <c r="P17" s="101">
        <f>SUM(P12:P16)</f>
        <v>286</v>
      </c>
    </row>
    <row r="18" spans="1:16" ht="18" customHeight="1">
      <c r="A18" s="6"/>
      <c r="B18" s="6"/>
      <c r="C18" s="6"/>
      <c r="D18" s="6"/>
      <c r="E18" s="6"/>
      <c r="F18" s="6"/>
      <c r="G18" s="6"/>
      <c r="H18" s="6"/>
      <c r="I18" s="231" t="s">
        <v>143</v>
      </c>
      <c r="J18" s="228" t="s">
        <v>61</v>
      </c>
      <c r="K18" s="234"/>
      <c r="L18" s="102">
        <v>97</v>
      </c>
      <c r="M18" s="102">
        <f>63+1</f>
        <v>64</v>
      </c>
      <c r="N18" s="102">
        <v>61</v>
      </c>
      <c r="O18" s="102">
        <v>40</v>
      </c>
      <c r="P18" s="102">
        <v>119</v>
      </c>
    </row>
    <row r="19" spans="1:16" ht="18" customHeight="1">
      <c r="A19" s="6"/>
      <c r="B19" s="6"/>
      <c r="C19" s="6"/>
      <c r="D19" s="6"/>
      <c r="E19" s="6"/>
      <c r="F19" s="6"/>
      <c r="G19" s="6"/>
      <c r="H19" s="6"/>
      <c r="I19" s="232"/>
      <c r="J19" s="235" t="s">
        <v>62</v>
      </c>
      <c r="K19" s="236"/>
      <c r="L19" s="69">
        <v>6</v>
      </c>
      <c r="M19" s="69">
        <f>1+0</f>
        <v>1</v>
      </c>
      <c r="N19" s="69">
        <v>1</v>
      </c>
      <c r="O19" s="69">
        <v>0</v>
      </c>
      <c r="P19" s="69">
        <v>9</v>
      </c>
    </row>
    <row r="20" spans="1:16" ht="18" customHeight="1">
      <c r="A20" s="6"/>
      <c r="B20" s="6"/>
      <c r="C20" s="6"/>
      <c r="D20" s="6"/>
      <c r="E20" s="6"/>
      <c r="F20" s="6"/>
      <c r="G20" s="6"/>
      <c r="H20" s="6"/>
      <c r="I20" s="232"/>
      <c r="J20" s="146" t="s">
        <v>63</v>
      </c>
      <c r="K20" s="147"/>
      <c r="L20" s="69">
        <v>3</v>
      </c>
      <c r="M20" s="69">
        <v>3</v>
      </c>
      <c r="N20" s="69">
        <v>25</v>
      </c>
      <c r="O20" s="69">
        <v>6</v>
      </c>
      <c r="P20" s="69">
        <v>8</v>
      </c>
    </row>
    <row r="21" spans="1:16" ht="18" customHeight="1">
      <c r="A21" s="6"/>
      <c r="B21" s="6"/>
      <c r="C21" s="6"/>
      <c r="D21" s="6"/>
      <c r="E21" s="6"/>
      <c r="F21" s="6"/>
      <c r="G21" s="6"/>
      <c r="H21" s="6"/>
      <c r="I21" s="232"/>
      <c r="J21" s="228" t="s">
        <v>64</v>
      </c>
      <c r="K21" s="234"/>
      <c r="L21" s="69">
        <v>12</v>
      </c>
      <c r="M21" s="69">
        <v>14</v>
      </c>
      <c r="N21" s="69">
        <v>13</v>
      </c>
      <c r="O21" s="69">
        <v>46</v>
      </c>
      <c r="P21" s="69">
        <v>33</v>
      </c>
    </row>
    <row r="22" spans="1:16" ht="18" customHeight="1">
      <c r="A22" s="6"/>
      <c r="B22" s="6"/>
      <c r="C22" s="6"/>
      <c r="D22" s="6"/>
      <c r="E22" s="6"/>
      <c r="F22" s="6"/>
      <c r="G22" s="6"/>
      <c r="H22" s="6"/>
      <c r="I22" s="232"/>
      <c r="J22" s="228" t="s">
        <v>155</v>
      </c>
      <c r="K22" s="234"/>
      <c r="L22" s="69">
        <v>19</v>
      </c>
      <c r="M22" s="69">
        <v>12</v>
      </c>
      <c r="N22" s="69">
        <v>36</v>
      </c>
      <c r="O22" s="69">
        <v>69</v>
      </c>
      <c r="P22" s="69">
        <v>76</v>
      </c>
    </row>
    <row r="23" spans="1:16" ht="18" customHeight="1">
      <c r="A23" s="6"/>
      <c r="B23" s="6"/>
      <c r="C23" s="6"/>
      <c r="D23" s="6"/>
      <c r="E23" s="6"/>
      <c r="F23" s="6"/>
      <c r="G23" s="6"/>
      <c r="H23" s="6"/>
      <c r="I23" s="232"/>
      <c r="J23" s="228" t="s">
        <v>65</v>
      </c>
      <c r="K23" s="234"/>
      <c r="L23" s="69">
        <v>5</v>
      </c>
      <c r="M23" s="69">
        <v>0</v>
      </c>
      <c r="N23" s="69">
        <v>10</v>
      </c>
      <c r="O23" s="69">
        <v>4</v>
      </c>
      <c r="P23" s="69">
        <v>13</v>
      </c>
    </row>
    <row r="24" spans="1:16" ht="18" customHeight="1">
      <c r="A24" s="6"/>
      <c r="B24" s="6"/>
      <c r="C24" s="6"/>
      <c r="D24" s="6"/>
      <c r="E24" s="6"/>
      <c r="F24" s="6"/>
      <c r="G24" s="6"/>
      <c r="H24" s="6"/>
      <c r="I24" s="232"/>
      <c r="J24" s="146" t="s">
        <v>156</v>
      </c>
      <c r="K24" s="147"/>
      <c r="L24" s="69">
        <v>6</v>
      </c>
      <c r="M24" s="69">
        <v>1</v>
      </c>
      <c r="N24" s="69">
        <v>2</v>
      </c>
      <c r="O24" s="69">
        <v>4</v>
      </c>
      <c r="P24" s="69">
        <v>15</v>
      </c>
    </row>
    <row r="25" spans="1:16" ht="18" customHeight="1" thickBot="1">
      <c r="A25" s="6"/>
      <c r="B25" s="6"/>
      <c r="C25" s="6"/>
      <c r="D25" s="6"/>
      <c r="E25" s="6"/>
      <c r="F25" s="6"/>
      <c r="G25" s="6"/>
      <c r="H25" s="6"/>
      <c r="I25" s="232"/>
      <c r="J25" s="228" t="s">
        <v>43</v>
      </c>
      <c r="K25" s="234"/>
      <c r="L25" s="100">
        <v>17</v>
      </c>
      <c r="M25" s="100">
        <v>75</v>
      </c>
      <c r="N25" s="100">
        <v>159</v>
      </c>
      <c r="O25" s="100">
        <v>126</v>
      </c>
      <c r="P25" s="100">
        <v>82</v>
      </c>
    </row>
    <row r="26" spans="9:16" ht="18" customHeight="1" thickBot="1">
      <c r="I26" s="233"/>
      <c r="J26" s="228" t="s">
        <v>150</v>
      </c>
      <c r="K26" s="230"/>
      <c r="L26" s="101">
        <f>SUM(L18:L25)</f>
        <v>165</v>
      </c>
      <c r="M26" s="101">
        <f>SUM(M18:M25)</f>
        <v>170</v>
      </c>
      <c r="N26" s="101">
        <f>SUM(N18:N25)</f>
        <v>307</v>
      </c>
      <c r="O26" s="101">
        <f>SUM(O18:O25)</f>
        <v>295</v>
      </c>
      <c r="P26" s="101">
        <f>SUM(P18:P25)</f>
        <v>355</v>
      </c>
    </row>
    <row r="27" spans="9:16" ht="18" customHeight="1">
      <c r="I27" s="231" t="s">
        <v>43</v>
      </c>
      <c r="J27" s="146" t="s">
        <v>157</v>
      </c>
      <c r="K27" s="147"/>
      <c r="L27" s="102">
        <v>0</v>
      </c>
      <c r="M27" s="102">
        <v>0</v>
      </c>
      <c r="N27" s="102">
        <v>0</v>
      </c>
      <c r="O27" s="102">
        <v>0</v>
      </c>
      <c r="P27" s="102">
        <v>0</v>
      </c>
    </row>
    <row r="28" spans="9:16" ht="18" customHeight="1">
      <c r="I28" s="232"/>
      <c r="J28" s="146" t="s">
        <v>158</v>
      </c>
      <c r="K28" s="147"/>
      <c r="L28" s="69">
        <v>0</v>
      </c>
      <c r="M28" s="69">
        <v>0</v>
      </c>
      <c r="N28" s="69">
        <v>0</v>
      </c>
      <c r="O28" s="69">
        <v>0</v>
      </c>
      <c r="P28" s="69">
        <v>0</v>
      </c>
    </row>
    <row r="29" spans="9:16" ht="18" customHeight="1">
      <c r="I29" s="232"/>
      <c r="J29" s="146" t="s">
        <v>70</v>
      </c>
      <c r="K29" s="147"/>
      <c r="L29" s="69">
        <v>0</v>
      </c>
      <c r="M29" s="69">
        <v>1</v>
      </c>
      <c r="N29" s="69">
        <v>0</v>
      </c>
      <c r="O29" s="69">
        <v>0</v>
      </c>
      <c r="P29" s="69">
        <v>0</v>
      </c>
    </row>
    <row r="30" spans="9:16" ht="18" customHeight="1" thickBot="1">
      <c r="I30" s="232"/>
      <c r="J30" s="146" t="s">
        <v>71</v>
      </c>
      <c r="K30" s="147"/>
      <c r="L30" s="100">
        <v>39</v>
      </c>
      <c r="M30" s="100">
        <v>11</v>
      </c>
      <c r="N30" s="100">
        <v>30</v>
      </c>
      <c r="O30" s="100">
        <v>81</v>
      </c>
      <c r="P30" s="100">
        <v>52</v>
      </c>
    </row>
    <row r="31" spans="9:16" ht="18" customHeight="1" thickBot="1">
      <c r="I31" s="233"/>
      <c r="J31" s="228" t="s">
        <v>150</v>
      </c>
      <c r="K31" s="230"/>
      <c r="L31" s="101">
        <f>SUM(L27:L30)</f>
        <v>39</v>
      </c>
      <c r="M31" s="101">
        <f>SUM(M27:M30)</f>
        <v>12</v>
      </c>
      <c r="N31" s="101">
        <f>SUM(N27:N30)</f>
        <v>30</v>
      </c>
      <c r="O31" s="101">
        <f>SUM(O27:O30)</f>
        <v>81</v>
      </c>
      <c r="P31" s="101">
        <f>SUM(P27:P30)</f>
        <v>52</v>
      </c>
    </row>
    <row r="32" spans="9:16" ht="18" customHeight="1" thickBot="1">
      <c r="I32" s="228" t="s">
        <v>159</v>
      </c>
      <c r="J32" s="229"/>
      <c r="K32" s="230"/>
      <c r="L32" s="101">
        <f>L11+L17+L26+L31</f>
        <v>1049</v>
      </c>
      <c r="M32" s="101">
        <f>M11+M17+M26+M31</f>
        <v>1583</v>
      </c>
      <c r="N32" s="101">
        <f>N11+N17+N26+N31</f>
        <v>1954</v>
      </c>
      <c r="O32" s="101">
        <f>O11+O17+O26+O31</f>
        <v>1822</v>
      </c>
      <c r="P32" s="101">
        <f>P11+P17+P26+P31</f>
        <v>2189</v>
      </c>
    </row>
    <row r="33" spans="9:16" ht="13.5">
      <c r="I33" s="16" t="s">
        <v>69</v>
      </c>
      <c r="M33" s="79"/>
      <c r="N33" s="79"/>
      <c r="O33" s="79"/>
      <c r="P33" s="79"/>
    </row>
    <row r="34" ht="13.5">
      <c r="I34" s="16"/>
    </row>
  </sheetData>
  <sheetProtection/>
  <mergeCells count="38">
    <mergeCell ref="D2:G2"/>
    <mergeCell ref="J10:K10"/>
    <mergeCell ref="J9:K9"/>
    <mergeCell ref="J8:K8"/>
    <mergeCell ref="J7:K7"/>
    <mergeCell ref="J6:K6"/>
    <mergeCell ref="J5:K5"/>
    <mergeCell ref="J12:K12"/>
    <mergeCell ref="J11:K11"/>
    <mergeCell ref="A3:A4"/>
    <mergeCell ref="B3:D3"/>
    <mergeCell ref="E3:G3"/>
    <mergeCell ref="J4:K4"/>
    <mergeCell ref="I4:I11"/>
    <mergeCell ref="I3:K3"/>
    <mergeCell ref="J20:K20"/>
    <mergeCell ref="J19:K19"/>
    <mergeCell ref="J18:K18"/>
    <mergeCell ref="I18:I26"/>
    <mergeCell ref="J17:K17"/>
    <mergeCell ref="I12:I17"/>
    <mergeCell ref="J16:K16"/>
    <mergeCell ref="J15:K15"/>
    <mergeCell ref="J14:K14"/>
    <mergeCell ref="J13:K13"/>
    <mergeCell ref="J26:K26"/>
    <mergeCell ref="J25:K25"/>
    <mergeCell ref="J24:K24"/>
    <mergeCell ref="J23:K23"/>
    <mergeCell ref="J22:K22"/>
    <mergeCell ref="J21:K21"/>
    <mergeCell ref="I32:K32"/>
    <mergeCell ref="J31:K31"/>
    <mergeCell ref="J30:K30"/>
    <mergeCell ref="J29:K29"/>
    <mergeCell ref="J28:K28"/>
    <mergeCell ref="I27:I31"/>
    <mergeCell ref="J27:K27"/>
  </mergeCells>
  <printOptions/>
  <pageMargins left="0.5905511811023623" right="0.5905511811023623" top="0.7874015748031497" bottom="0.5905511811023623" header="0.5905511811023623" footer="0.7874015748031497"/>
  <pageSetup horizontalDpi="600" verticalDpi="600" orientation="landscape" paperSize="9" scale="80" r:id="rId1"/>
  <headerFooter scaleWithDoc="0" alignWithMargins="0">
    <oddHeader>&amp;R&amp;"ＭＳ 明朝,標準"&amp;9子育て　７</oddHeader>
    <oddFooter>&amp;R&amp;"ＭＳ 明朝,標準"&amp;9子育て　７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2023-07-05T03:19:26Z</cp:lastPrinted>
  <dcterms:created xsi:type="dcterms:W3CDTF">2001-02-23T04:54:12Z</dcterms:created>
  <dcterms:modified xsi:type="dcterms:W3CDTF">2023-09-05T02:37:09Z</dcterms:modified>
  <cp:category/>
  <cp:version/>
  <cp:contentType/>
  <cp:contentStatus/>
</cp:coreProperties>
</file>