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Relationship Id="rId5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\\Difilv01\三鷹市\部_課フォルダ\課2\地域福祉課\01_地域福祉係\00000000_共通\97_オープンデータ\令和６年度\03_公開用データ\"/>
    </mc:Choice>
  </mc:AlternateContent>
  <bookViews>
    <workbookView xWindow="-120" yWindow="-120" windowWidth="29040" windowHeight="15720" xr2:uid="{00000000-000D-0000-FFFF-FFFF00000000}"/>
  </bookViews>
  <sheets>
    <sheet name="目次" sheetId="21" r:id="rId1"/>
    <sheet name="子育て１" sheetId="14" r:id="rId2"/>
    <sheet name="子育て２" sheetId="15" r:id="rId3"/>
    <sheet name="子育て３" sheetId="16" r:id="rId4"/>
    <sheet name="子育て４" sheetId="22" r:id="rId5"/>
    <sheet name="子育て５" sheetId="23" r:id="rId6"/>
    <sheet name="子育て６" sheetId="24" r:id="rId7"/>
    <sheet name="子育て７" sheetId="25" r:id="rId8"/>
  </sheets>
  <definedNames>
    <definedName name="_xlnm.Print_Area" localSheetId="1">子育て１!$A$1:$O$34</definedName>
    <definedName name="_xlnm.Print_Area" localSheetId="2">子育て２!$A$1:$O$30</definedName>
    <definedName name="_xlnm.Print_Area" localSheetId="4">子育て４!$A$1:$O$24</definedName>
  </definedNames>
  <calcPr calcId="191029"/>
  <customWorkbookViews>
    <customWorkbookView name="企画部情報推進室 - 個人用ビュー (2)" guid="{DD7B58AB-B959-4248-829C-2E16A93D1BE2}" mergeInterval="0" personalView="1" maximized="1" windowWidth="1020" windowHeight="580" activeSheetId="16"/>
    <customWorkbookView name="020049 - 個人用ビュー" guid="{41010E3D-E7F6-4E1F-9C17-5FCE69E482D2}" mergeInterval="0" personalView="1" maximized="1" windowWidth="1020" windowHeight="580" activeSheetId="7" showComments="commIndAndComment"/>
    <customWorkbookView name="企画部情報推進室 - 個人用ビュー" guid="{5D3DAAC1-4253-4E98-A018-DC382AF55159}" mergeInterval="0" personalView="1" maximized="1" windowWidth="1020" windowHeight="554" activeSheetId="8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6" l="1"/>
  <c r="I9" i="16" s="1"/>
  <c r="G9" i="16"/>
  <c r="F9" i="16"/>
  <c r="D9" i="16"/>
  <c r="C9" i="16"/>
  <c r="B9" i="16"/>
  <c r="E9" i="16" s="1"/>
  <c r="D29" i="15" l="1"/>
  <c r="D23" i="14"/>
  <c r="D28" i="14"/>
  <c r="F29" i="15"/>
  <c r="N27" i="15"/>
  <c r="O32" i="25"/>
  <c r="O31" i="25"/>
  <c r="O26" i="25"/>
  <c r="O17" i="25"/>
  <c r="O11" i="25"/>
  <c r="N31" i="25"/>
  <c r="N26" i="25"/>
  <c r="N32" i="25"/>
  <c r="N17" i="25"/>
  <c r="N11" i="25"/>
  <c r="M32" i="25"/>
  <c r="M31" i="25"/>
  <c r="M26" i="25"/>
  <c r="M17" i="25"/>
  <c r="M11" i="25"/>
  <c r="L31" i="25"/>
  <c r="L26" i="25"/>
  <c r="L19" i="25"/>
  <c r="L18" i="25"/>
  <c r="L12" i="25"/>
  <c r="L17" i="25"/>
  <c r="L10" i="25"/>
  <c r="L7" i="25"/>
  <c r="L6" i="25"/>
  <c r="L5" i="25"/>
  <c r="L11" i="25"/>
  <c r="L32" i="25"/>
  <c r="G8" i="25"/>
  <c r="D8" i="25"/>
  <c r="G7" i="25"/>
  <c r="D7" i="25"/>
  <c r="G6" i="25"/>
  <c r="D6" i="25"/>
  <c r="G5" i="25"/>
  <c r="F5" i="25"/>
  <c r="E5" i="25"/>
  <c r="D5" i="25"/>
  <c r="K30" i="24"/>
  <c r="F30" i="24"/>
  <c r="K29" i="24"/>
  <c r="F29" i="24"/>
  <c r="K28" i="24"/>
  <c r="F28" i="24"/>
  <c r="K27" i="24"/>
  <c r="F27" i="24"/>
  <c r="M9" i="24"/>
  <c r="H9" i="24"/>
  <c r="M8" i="24"/>
  <c r="H8" i="24"/>
  <c r="M7" i="24"/>
  <c r="H7" i="24"/>
  <c r="M6" i="24"/>
  <c r="H6" i="24"/>
  <c r="D17" i="23"/>
  <c r="C17" i="23"/>
  <c r="E22" i="16"/>
  <c r="E21" i="16"/>
  <c r="E20" i="16"/>
  <c r="E19" i="16"/>
  <c r="I8" i="16"/>
  <c r="E8" i="16"/>
  <c r="I7" i="16"/>
  <c r="E7" i="16"/>
  <c r="I6" i="16"/>
  <c r="E6" i="16"/>
  <c r="I5" i="16"/>
  <c r="E5" i="16"/>
  <c r="N19" i="15"/>
  <c r="N18" i="15"/>
  <c r="N17" i="15"/>
  <c r="N16" i="15"/>
  <c r="N8" i="15"/>
  <c r="N7" i="15"/>
  <c r="N6" i="15"/>
  <c r="N5" i="15"/>
  <c r="F24" i="15"/>
  <c r="D24" i="15"/>
  <c r="F19" i="15"/>
  <c r="D19" i="15"/>
  <c r="F14" i="15"/>
  <c r="D14" i="15"/>
  <c r="F9" i="15"/>
  <c r="D9" i="15"/>
  <c r="D18" i="14"/>
  <c r="D13" i="14"/>
  <c r="D8" i="14"/>
  <c r="D9" i="25"/>
  <c r="G9" i="25"/>
  <c r="E23" i="16"/>
  <c r="P31" i="25"/>
  <c r="M10" i="24"/>
  <c r="H10" i="24"/>
  <c r="N20" i="15"/>
  <c r="N9" i="15"/>
  <c r="G23" i="14"/>
  <c r="G28" i="14"/>
  <c r="G18" i="14"/>
  <c r="G13" i="14"/>
  <c r="G8" i="14"/>
  <c r="P26" i="25"/>
  <c r="P17" i="25"/>
  <c r="P11" i="25"/>
  <c r="F31" i="24"/>
  <c r="K31" i="24"/>
  <c r="P32" i="25"/>
</calcChain>
</file>

<file path=xl/sharedStrings.xml><?xml version="1.0" encoding="utf-8"?>
<sst xmlns="http://schemas.openxmlformats.org/spreadsheetml/2006/main" count="485" uniqueCount="232">
  <si>
    <t>計</t>
    <rPh sb="0" eb="1">
      <t>ケイ</t>
    </rPh>
    <phoneticPr fontId="2"/>
  </si>
  <si>
    <t>１人当り</t>
    <rPh sb="0" eb="2">
      <t>ヒトリ</t>
    </rPh>
    <rPh sb="2" eb="3">
      <t>ア</t>
    </rPh>
    <phoneticPr fontId="2"/>
  </si>
  <si>
    <t>支給総額</t>
    <rPh sb="0" eb="2">
      <t>シキュウ</t>
    </rPh>
    <rPh sb="2" eb="4">
      <t>ソウガク</t>
    </rPh>
    <phoneticPr fontId="2"/>
  </si>
  <si>
    <t>世 帯 数</t>
    <rPh sb="0" eb="1">
      <t>ヨ</t>
    </rPh>
    <rPh sb="2" eb="3">
      <t>オビ</t>
    </rPh>
    <rPh sb="4" eb="5">
      <t>カズ</t>
    </rPh>
    <phoneticPr fontId="2"/>
  </si>
  <si>
    <t>児 童 数</t>
    <rPh sb="0" eb="1">
      <t>ジ</t>
    </rPh>
    <rPh sb="2" eb="3">
      <t>ワラベ</t>
    </rPh>
    <rPh sb="4" eb="5">
      <t>カズ</t>
    </rPh>
    <phoneticPr fontId="2"/>
  </si>
  <si>
    <t>支給月額</t>
    <rPh sb="0" eb="2">
      <t>シキュウ</t>
    </rPh>
    <rPh sb="2" eb="4">
      <t>ゲツガク</t>
    </rPh>
    <phoneticPr fontId="2"/>
  </si>
  <si>
    <t>世帯数</t>
    <rPh sb="0" eb="3">
      <t>セタイスウ</t>
    </rPh>
    <phoneticPr fontId="2"/>
  </si>
  <si>
    <t>児童数</t>
    <rPh sb="0" eb="3">
      <t>ジドウスウ</t>
    </rPh>
    <phoneticPr fontId="2"/>
  </si>
  <si>
    <t>支給月額</t>
    <rPh sb="0" eb="4">
      <t>シキュウゲツガク</t>
    </rPh>
    <phoneticPr fontId="2"/>
  </si>
  <si>
    <t>被用者</t>
    <rPh sb="0" eb="3">
      <t>ヒヨウシャ</t>
    </rPh>
    <phoneticPr fontId="2"/>
  </si>
  <si>
    <t>非被用者</t>
    <rPh sb="0" eb="1">
      <t>ヒ</t>
    </rPh>
    <rPh sb="1" eb="4">
      <t>ヒヨウシャ</t>
    </rPh>
    <phoneticPr fontId="2"/>
  </si>
  <si>
    <t>1人当り支給月額</t>
    <rPh sb="0" eb="2">
      <t>ヒトリ</t>
    </rPh>
    <rPh sb="2" eb="3">
      <t>アタ</t>
    </rPh>
    <rPh sb="4" eb="8">
      <t>シキュウゲツガク</t>
    </rPh>
    <phoneticPr fontId="2"/>
  </si>
  <si>
    <t>２月支給期の対象者数</t>
    <rPh sb="1" eb="2">
      <t>ガツ</t>
    </rPh>
    <rPh sb="2" eb="4">
      <t>シキュウ</t>
    </rPh>
    <rPh sb="4" eb="5">
      <t>キ</t>
    </rPh>
    <rPh sb="6" eb="8">
      <t>タイショウ</t>
    </rPh>
    <rPh sb="8" eb="9">
      <t>シャ</t>
    </rPh>
    <rPh sb="9" eb="10">
      <t>カズ</t>
    </rPh>
    <phoneticPr fontId="2"/>
  </si>
  <si>
    <t>1人当り</t>
    <rPh sb="0" eb="2">
      <t>ヒトリ</t>
    </rPh>
    <rPh sb="2" eb="3">
      <t>アタ</t>
    </rPh>
    <phoneticPr fontId="2"/>
  </si>
  <si>
    <t>育成手当</t>
    <rPh sb="0" eb="2">
      <t>イクセイ</t>
    </rPh>
    <rPh sb="2" eb="4">
      <t>テアテ</t>
    </rPh>
    <phoneticPr fontId="2"/>
  </si>
  <si>
    <t>障害手当</t>
    <rPh sb="0" eb="2">
      <t>ショウガイ</t>
    </rPh>
    <rPh sb="2" eb="4">
      <t>テアテ</t>
    </rPh>
    <phoneticPr fontId="2"/>
  </si>
  <si>
    <t>１  級</t>
    <rPh sb="3" eb="4">
      <t>キュウ</t>
    </rPh>
    <phoneticPr fontId="2"/>
  </si>
  <si>
    <t>２  級</t>
    <rPh sb="3" eb="4">
      <t>キュウ</t>
    </rPh>
    <phoneticPr fontId="2"/>
  </si>
  <si>
    <t>年間支給総額</t>
    <rPh sb="0" eb="2">
      <t>ネンカン</t>
    </rPh>
    <rPh sb="2" eb="4">
      <t>シキュウ</t>
    </rPh>
    <rPh sb="4" eb="6">
      <t>ソウガク</t>
    </rPh>
    <phoneticPr fontId="2"/>
  </si>
  <si>
    <t>年度</t>
    <rPh sb="0" eb="1">
      <t>ネン</t>
    </rPh>
    <rPh sb="1" eb="2">
      <t>ド</t>
    </rPh>
    <phoneticPr fontId="2"/>
  </si>
  <si>
    <t>････････</t>
    <phoneticPr fontId="2"/>
  </si>
  <si>
    <t>目次</t>
    <rPh sb="0" eb="2">
      <t>モクジ</t>
    </rPh>
    <phoneticPr fontId="2"/>
  </si>
  <si>
    <t>－</t>
    <phoneticPr fontId="2"/>
  </si>
  <si>
    <t>年度</t>
    <rPh sb="0" eb="2">
      <t>ネンド</t>
    </rPh>
    <phoneticPr fontId="2"/>
  </si>
  <si>
    <t>円</t>
    <rPh sb="0" eb="1">
      <t>エン</t>
    </rPh>
    <phoneticPr fontId="2"/>
  </si>
  <si>
    <t xml:space="preserve"> 円</t>
    <rPh sb="1" eb="2">
      <t>エン</t>
    </rPh>
    <phoneticPr fontId="2"/>
  </si>
  <si>
    <t>東京都補助事業分</t>
    <rPh sb="0" eb="3">
      <t>トウキョウト</t>
    </rPh>
    <rPh sb="3" eb="5">
      <t>ホジョ</t>
    </rPh>
    <rPh sb="5" eb="7">
      <t>ジギョウ</t>
    </rPh>
    <rPh sb="7" eb="8">
      <t>ブン</t>
    </rPh>
    <phoneticPr fontId="2"/>
  </si>
  <si>
    <t>市単独事業分</t>
    <rPh sb="0" eb="1">
      <t>シ</t>
    </rPh>
    <rPh sb="1" eb="2">
      <t>タン</t>
    </rPh>
    <rPh sb="2" eb="3">
      <t>ドク</t>
    </rPh>
    <rPh sb="3" eb="5">
      <t>ジギョウ</t>
    </rPh>
    <rPh sb="5" eb="6">
      <t>ブン</t>
    </rPh>
    <phoneticPr fontId="2"/>
  </si>
  <si>
    <t>育成医療給付状況</t>
    <rPh sb="0" eb="2">
      <t>イクセイ</t>
    </rPh>
    <rPh sb="2" eb="4">
      <t>イリョウ</t>
    </rPh>
    <rPh sb="4" eb="6">
      <t>キュウフ</t>
    </rPh>
    <rPh sb="6" eb="8">
      <t>ジョウキョウ</t>
    </rPh>
    <phoneticPr fontId="2"/>
  </si>
  <si>
    <t>入院</t>
    <rPh sb="0" eb="2">
      <t>ニュウイン</t>
    </rPh>
    <phoneticPr fontId="2"/>
  </si>
  <si>
    <t>通院</t>
    <rPh sb="0" eb="2">
      <t>ツウイン</t>
    </rPh>
    <phoneticPr fontId="2"/>
  </si>
  <si>
    <t>訪問看護</t>
    <rPh sb="0" eb="2">
      <t>ホウモン</t>
    </rPh>
    <rPh sb="2" eb="4">
      <t>カンゴ</t>
    </rPh>
    <phoneticPr fontId="2"/>
  </si>
  <si>
    <t>第1､2子 　 10,000</t>
  </si>
  <si>
    <t>第3子以降　15,000</t>
  </si>
  <si>
    <t>中学生：   10,000</t>
  </si>
  <si>
    <t>(３)　児童育成手当支給状況</t>
    <rPh sb="4" eb="6">
      <t>ジドウ</t>
    </rPh>
    <rPh sb="6" eb="8">
      <t>イクセイ</t>
    </rPh>
    <rPh sb="8" eb="10">
      <t>テアテ</t>
    </rPh>
    <rPh sb="10" eb="14">
      <t>シキュウジョウキョウ</t>
    </rPh>
    <phoneticPr fontId="2"/>
  </si>
  <si>
    <t>入所世帯（世帯）</t>
    <rPh sb="0" eb="2">
      <t>ニュウショ</t>
    </rPh>
    <rPh sb="2" eb="4">
      <t>セタイ</t>
    </rPh>
    <rPh sb="5" eb="7">
      <t>セタイ</t>
    </rPh>
    <phoneticPr fontId="2"/>
  </si>
  <si>
    <t>人員　　（人）</t>
    <rPh sb="0" eb="2">
      <t>ジンイン</t>
    </rPh>
    <rPh sb="5" eb="6">
      <t>ニン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</si>
  <si>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</si>
  <si>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</si>
  <si>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</si>
  <si>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</si>
  <si>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生活支援施設</t>
    <rPh sb="0" eb="1">
      <t>セイ</t>
    </rPh>
    <rPh sb="1" eb="2">
      <t>カツ</t>
    </rPh>
    <rPh sb="2" eb="4">
      <t>シエン</t>
    </rPh>
    <rPh sb="4" eb="6">
      <t>シセツ</t>
    </rPh>
    <phoneticPr fontId="2"/>
  </si>
  <si>
    <t>その他</t>
    <rPh sb="2" eb="3">
      <t>タ</t>
    </rPh>
    <phoneticPr fontId="2"/>
  </si>
  <si>
    <t>入所人員</t>
    <rPh sb="0" eb="1">
      <t>イ</t>
    </rPh>
    <rPh sb="1" eb="2">
      <t>トコロ</t>
    </rPh>
    <phoneticPr fontId="2"/>
  </si>
  <si>
    <t>Ａ</t>
    <phoneticPr fontId="2"/>
  </si>
  <si>
    <t>Ｂ</t>
    <phoneticPr fontId="2"/>
  </si>
  <si>
    <t>Ｃ１</t>
    <phoneticPr fontId="2"/>
  </si>
  <si>
    <t>Ｃ２</t>
    <phoneticPr fontId="2"/>
  </si>
  <si>
    <t>Ｄ１</t>
    <phoneticPr fontId="2"/>
  </si>
  <si>
    <t>Ｄ２</t>
    <phoneticPr fontId="2"/>
  </si>
  <si>
    <t>Ｄ３</t>
    <phoneticPr fontId="2"/>
  </si>
  <si>
    <t>久我山病院</t>
    <rPh sb="0" eb="3">
      <t>クガヤマ</t>
    </rPh>
    <rPh sb="3" eb="5">
      <t>ビョウイン</t>
    </rPh>
    <phoneticPr fontId="2"/>
  </si>
  <si>
    <t>相談・助言</t>
    <rPh sb="0" eb="2">
      <t>ソウダン</t>
    </rPh>
    <rPh sb="3" eb="5">
      <t>ジョゲン</t>
    </rPh>
    <phoneticPr fontId="2"/>
  </si>
  <si>
    <t>助産施設</t>
    <rPh sb="0" eb="2">
      <t>ジョサン</t>
    </rPh>
    <rPh sb="2" eb="4">
      <t>シセツ</t>
    </rPh>
    <phoneticPr fontId="2"/>
  </si>
  <si>
    <t>年度</t>
    <rPh sb="0" eb="1">
      <t>トシ</t>
    </rPh>
    <rPh sb="1" eb="2">
      <t>タビ</t>
    </rPh>
    <phoneticPr fontId="2"/>
  </si>
  <si>
    <t xml:space="preserve">  種別</t>
    <rPh sb="2" eb="3">
      <t>タネ</t>
    </rPh>
    <rPh sb="3" eb="4">
      <t>ベツ</t>
    </rPh>
    <phoneticPr fontId="2"/>
  </si>
  <si>
    <t>件　数</t>
    <rPh sb="0" eb="1">
      <t>ケン</t>
    </rPh>
    <rPh sb="2" eb="3">
      <t>カズ</t>
    </rPh>
    <phoneticPr fontId="2"/>
  </si>
  <si>
    <t>金　額</t>
    <rPh sb="0" eb="1">
      <t>キン</t>
    </rPh>
    <rPh sb="2" eb="3">
      <t>ガク</t>
    </rPh>
    <phoneticPr fontId="2"/>
  </si>
  <si>
    <t>償還率</t>
    <rPh sb="0" eb="2">
      <t>ショウカン</t>
    </rPh>
    <rPh sb="2" eb="3">
      <t>リツ</t>
    </rPh>
    <phoneticPr fontId="2"/>
  </si>
  <si>
    <t>％</t>
    <phoneticPr fontId="2"/>
  </si>
  <si>
    <t>母子及び父子福祉資金</t>
    <rPh sb="0" eb="1">
      <t>ハハ</t>
    </rPh>
    <rPh sb="1" eb="2">
      <t>コ</t>
    </rPh>
    <rPh sb="2" eb="3">
      <t>オヨ</t>
    </rPh>
    <rPh sb="4" eb="6">
      <t>フシ</t>
    </rPh>
    <rPh sb="6" eb="7">
      <t>フク</t>
    </rPh>
    <rPh sb="7" eb="8">
      <t>サイワイ</t>
    </rPh>
    <rPh sb="8" eb="9">
      <t>シ</t>
    </rPh>
    <rPh sb="9" eb="10">
      <t>キン</t>
    </rPh>
    <phoneticPr fontId="2"/>
  </si>
  <si>
    <t>女性福祉資金</t>
    <rPh sb="0" eb="1">
      <t>オンナ</t>
    </rPh>
    <rPh sb="1" eb="2">
      <t>セイ</t>
    </rPh>
    <rPh sb="2" eb="3">
      <t>フク</t>
    </rPh>
    <rPh sb="3" eb="4">
      <t>サイワイ</t>
    </rPh>
    <rPh sb="4" eb="5">
      <t>シ</t>
    </rPh>
    <rPh sb="5" eb="6">
      <t>キン</t>
    </rPh>
    <phoneticPr fontId="2"/>
  </si>
  <si>
    <t>公的年金</t>
    <rPh sb="0" eb="2">
      <t>コウテキ</t>
    </rPh>
    <rPh sb="2" eb="4">
      <t>ネンキン</t>
    </rPh>
    <phoneticPr fontId="2"/>
  </si>
  <si>
    <t>児童扶養手当</t>
    <rPh sb="0" eb="1">
      <t>ジ</t>
    </rPh>
    <rPh sb="1" eb="2">
      <t>ワラベ</t>
    </rPh>
    <rPh sb="2" eb="3">
      <t>タス</t>
    </rPh>
    <rPh sb="3" eb="4">
      <t>マモル</t>
    </rPh>
    <rPh sb="4" eb="5">
      <t>テ</t>
    </rPh>
    <rPh sb="5" eb="6">
      <t>トウ</t>
    </rPh>
    <phoneticPr fontId="2"/>
  </si>
  <si>
    <t>税</t>
    <rPh sb="0" eb="1">
      <t>ゼイ</t>
    </rPh>
    <phoneticPr fontId="2"/>
  </si>
  <si>
    <t>(２)　児童扶養手当支給状況</t>
    <rPh sb="4" eb="10">
      <t>ジドウフヨウテアテ</t>
    </rPh>
    <rPh sb="10" eb="14">
      <t>シキュウジョウキョウ</t>
    </rPh>
    <phoneticPr fontId="2"/>
  </si>
  <si>
    <t>(４)　乳幼児医療費助成受給状況</t>
    <rPh sb="4" eb="7">
      <t>ニュウヨウジ</t>
    </rPh>
    <rPh sb="7" eb="10">
      <t>イリョウヒ</t>
    </rPh>
    <rPh sb="10" eb="12">
      <t>ジョセイ</t>
    </rPh>
    <rPh sb="12" eb="14">
      <t>ジュキュウ</t>
    </rPh>
    <rPh sb="14" eb="16">
      <t>ジョウキョウ</t>
    </rPh>
    <phoneticPr fontId="2"/>
  </si>
  <si>
    <t>(５)　義務教育就学児医療費助成受給状況</t>
    <rPh sb="4" eb="6">
      <t>ギム</t>
    </rPh>
    <rPh sb="6" eb="8">
      <t>キョウイク</t>
    </rPh>
    <rPh sb="8" eb="10">
      <t>シュウガク</t>
    </rPh>
    <rPh sb="10" eb="11">
      <t>ジ</t>
    </rPh>
    <rPh sb="11" eb="14">
      <t>イリョウヒ</t>
    </rPh>
    <rPh sb="14" eb="16">
      <t>ジョセイ</t>
    </rPh>
    <rPh sb="16" eb="18">
      <t>ジュキュウ</t>
    </rPh>
    <rPh sb="18" eb="20">
      <t>ジョウキョウ</t>
    </rPh>
    <phoneticPr fontId="2"/>
  </si>
  <si>
    <t>※法＝母子及び父子並びに寡婦福祉法</t>
    <rPh sb="1" eb="2">
      <t>ホウ</t>
    </rPh>
    <rPh sb="3" eb="5">
      <t>ボシ</t>
    </rPh>
    <rPh sb="5" eb="6">
      <t>オヨ</t>
    </rPh>
    <rPh sb="7" eb="9">
      <t>フシ</t>
    </rPh>
    <rPh sb="9" eb="10">
      <t>ナラ</t>
    </rPh>
    <rPh sb="12" eb="14">
      <t>カフ</t>
    </rPh>
    <rPh sb="14" eb="17">
      <t>フクシホウ</t>
    </rPh>
    <phoneticPr fontId="2"/>
  </si>
  <si>
    <t>母子世帯向公営住宅〈法第27条〉</t>
    <rPh sb="0" eb="2">
      <t>ボシ</t>
    </rPh>
    <rPh sb="2" eb="4">
      <t>セタイ</t>
    </rPh>
    <rPh sb="4" eb="5">
      <t>ム</t>
    </rPh>
    <rPh sb="5" eb="7">
      <t>コウエイ</t>
    </rPh>
    <rPh sb="7" eb="9">
      <t>ジュウタク</t>
    </rPh>
    <rPh sb="10" eb="11">
      <t>ホウ</t>
    </rPh>
    <rPh sb="11" eb="12">
      <t>ダイ</t>
    </rPh>
    <rPh sb="14" eb="15">
      <t>ジョウ</t>
    </rPh>
    <phoneticPr fontId="2"/>
  </si>
  <si>
    <t>母子生活支援施設〈児童福祉法第38条〉</t>
    <rPh sb="0" eb="2">
      <t>ボシ</t>
    </rPh>
    <rPh sb="2" eb="4">
      <t>セイカツ</t>
    </rPh>
    <rPh sb="4" eb="6">
      <t>シエン</t>
    </rPh>
    <rPh sb="6" eb="8">
      <t>シセツ</t>
    </rPh>
    <rPh sb="9" eb="11">
      <t>ジドウ</t>
    </rPh>
    <rPh sb="11" eb="13">
      <t>フクシ</t>
    </rPh>
    <rPh sb="13" eb="14">
      <t>ホウ</t>
    </rPh>
    <rPh sb="14" eb="15">
      <t>ダイ</t>
    </rPh>
    <rPh sb="17" eb="18">
      <t>ジョウ</t>
    </rPh>
    <phoneticPr fontId="2"/>
  </si>
  <si>
    <t>母子生活 支援施設</t>
    <rPh sb="0" eb="2">
      <t>ボシ</t>
    </rPh>
    <rPh sb="2" eb="4">
      <t>セイカツ</t>
    </rPh>
    <rPh sb="5" eb="7">
      <t>シエン</t>
    </rPh>
    <rPh sb="7" eb="9">
      <t>シセツ</t>
    </rPh>
    <phoneticPr fontId="2"/>
  </si>
  <si>
    <t>※　一部支給</t>
    <rPh sb="2" eb="4">
      <t>イチブ</t>
    </rPh>
    <rPh sb="4" eb="6">
      <t>シキュウ</t>
    </rPh>
    <phoneticPr fontId="2"/>
  </si>
  <si>
    <t>桜町病院</t>
    <rPh sb="0" eb="2">
      <t>サクラマチ</t>
    </rPh>
    <rPh sb="2" eb="4">
      <t>ビョウイン</t>
    </rPh>
    <phoneticPr fontId="2"/>
  </si>
  <si>
    <t>都立多摩総合
医療センター</t>
    <rPh sb="0" eb="2">
      <t>トリツ</t>
    </rPh>
    <rPh sb="2" eb="4">
      <t>タマ</t>
    </rPh>
    <rPh sb="4" eb="6">
      <t>ソウゴウ</t>
    </rPh>
    <rPh sb="7" eb="9">
      <t>イリョウ</t>
    </rPh>
    <phoneticPr fontId="2"/>
  </si>
  <si>
    <t>※施設を変更</t>
    <rPh sb="4" eb="6">
      <t>ヘンコウ</t>
    </rPh>
    <phoneticPr fontId="2"/>
  </si>
  <si>
    <t>3歳未満：　15,000</t>
  </si>
  <si>
    <t>3歳以上小学校修了前：</t>
  </si>
  <si>
    <t>管外母子</t>
    <rPh sb="0" eb="1">
      <t>カン</t>
    </rPh>
    <rPh sb="1" eb="2">
      <t>ガイ</t>
    </rPh>
    <rPh sb="2" eb="4">
      <t>ボシ</t>
    </rPh>
    <phoneticPr fontId="2"/>
  </si>
  <si>
    <t>三鷹寮</t>
    <rPh sb="0" eb="2">
      <t>ミタカ</t>
    </rPh>
    <rPh sb="2" eb="3">
      <t>リョウ</t>
    </rPh>
    <phoneticPr fontId="2"/>
  </si>
  <si>
    <t>子育て支援課 （単位：世帯数､人､円）</t>
    <rPh sb="0" eb="2">
      <t>コソダ</t>
    </rPh>
    <rPh sb="3" eb="5">
      <t>シエン</t>
    </rPh>
    <rPh sb="5" eb="6">
      <t>カ</t>
    </rPh>
    <phoneticPr fontId="2"/>
  </si>
  <si>
    <t>子育て支援課 （単位：人、円）</t>
    <rPh sb="0" eb="2">
      <t>コソダ</t>
    </rPh>
    <rPh sb="3" eb="5">
      <t>シエン</t>
    </rPh>
    <rPh sb="5" eb="6">
      <t>カ</t>
    </rPh>
    <phoneticPr fontId="2"/>
  </si>
  <si>
    <t>(2)　児童扶養手当支給状況</t>
    <rPh sb="4" eb="10">
      <t>ジドウフヨウテアテ</t>
    </rPh>
    <rPh sb="10" eb="14">
      <t>シキュウジョウキョウ</t>
    </rPh>
    <phoneticPr fontId="2"/>
  </si>
  <si>
    <t>(3)　児童育成手当支給状況</t>
    <rPh sb="4" eb="6">
      <t>ジドウ</t>
    </rPh>
    <rPh sb="6" eb="8">
      <t>イクセイ</t>
    </rPh>
    <rPh sb="8" eb="10">
      <t>テアテ</t>
    </rPh>
    <rPh sb="10" eb="14">
      <t>シキュウジョウキョウ</t>
    </rPh>
    <phoneticPr fontId="2"/>
  </si>
  <si>
    <t>(4)　乳幼児医療費助成受給状況</t>
    <rPh sb="4" eb="7">
      <t>ニュウヨウジ</t>
    </rPh>
    <rPh sb="7" eb="10">
      <t>イリョウヒ</t>
    </rPh>
    <rPh sb="10" eb="12">
      <t>ジョセイ</t>
    </rPh>
    <rPh sb="12" eb="14">
      <t>ジュキュウ</t>
    </rPh>
    <rPh sb="14" eb="16">
      <t>ジョウキョウ</t>
    </rPh>
    <phoneticPr fontId="2"/>
  </si>
  <si>
    <t>(5)　義務教育就学児医療費助成受給状況</t>
    <rPh sb="4" eb="11">
      <t>ギム</t>
    </rPh>
    <rPh sb="11" eb="14">
      <t>イリョウヒ</t>
    </rPh>
    <rPh sb="14" eb="16">
      <t>ジョセイ</t>
    </rPh>
    <rPh sb="16" eb="18">
      <t>ジュキュウ</t>
    </rPh>
    <rPh sb="18" eb="20">
      <t>ジョウキョウ</t>
    </rPh>
    <phoneticPr fontId="2"/>
  </si>
  <si>
    <t>※所得制限により異なる。</t>
    <phoneticPr fontId="2"/>
  </si>
  <si>
    <t>子育て支援課 （単位：世帯数、人、円）</t>
    <rPh sb="8" eb="10">
      <t>タンイ</t>
    </rPh>
    <rPh sb="11" eb="13">
      <t>セタイ</t>
    </rPh>
    <rPh sb="13" eb="14">
      <t>スウ</t>
    </rPh>
    <rPh sb="15" eb="16">
      <t>ニン</t>
    </rPh>
    <rPh sb="17" eb="18">
      <t>エン</t>
    </rPh>
    <phoneticPr fontId="2"/>
  </si>
  <si>
    <t>3月31日現在 子育て支援課 （単位：人）</t>
    <rPh sb="8" eb="10">
      <t>コソダ</t>
    </rPh>
    <rPh sb="11" eb="13">
      <t>シエン</t>
    </rPh>
    <rPh sb="13" eb="14">
      <t>カ</t>
    </rPh>
    <rPh sb="16" eb="18">
      <t>タンイ</t>
    </rPh>
    <rPh sb="19" eb="20">
      <t>ニン</t>
    </rPh>
    <phoneticPr fontId="2"/>
  </si>
  <si>
    <t>3月31日現在 子育て支援課 （単位：世帯、人）</t>
    <rPh sb="16" eb="18">
      <t>タンイ</t>
    </rPh>
    <rPh sb="19" eb="21">
      <t>セタイ</t>
    </rPh>
    <rPh sb="22" eb="23">
      <t>ニン</t>
    </rPh>
    <phoneticPr fontId="2"/>
  </si>
  <si>
    <t>3月31日現在 子育て支援課 (単位：人）</t>
    <rPh sb="8" eb="10">
      <t>コソダ</t>
    </rPh>
    <rPh sb="11" eb="13">
      <t>シエン</t>
    </rPh>
    <rPh sb="13" eb="14">
      <t>カ</t>
    </rPh>
    <rPh sb="16" eb="18">
      <t>タンイ</t>
    </rPh>
    <rPh sb="19" eb="20">
      <t>ヒト</t>
    </rPh>
    <phoneticPr fontId="2"/>
  </si>
  <si>
    <t>子育て支援課 （単位：世帯、人）</t>
    <rPh sb="8" eb="10">
      <t>タンイ</t>
    </rPh>
    <rPh sb="11" eb="13">
      <t>セタイ</t>
    </rPh>
    <rPh sb="14" eb="15">
      <t>ニン</t>
    </rPh>
    <phoneticPr fontId="2"/>
  </si>
  <si>
    <t>（年度中） 子育て支援課 （単位：人）</t>
    <rPh sb="1" eb="4">
      <t>ネンドチュウ</t>
    </rPh>
    <phoneticPr fontId="2"/>
  </si>
  <si>
    <t xml:space="preserve">       子育て支援課 （単位：件）</t>
    <rPh sb="7" eb="9">
      <t>コソダ</t>
    </rPh>
    <rPh sb="10" eb="12">
      <t>シエン</t>
    </rPh>
    <rPh sb="12" eb="13">
      <t>カ</t>
    </rPh>
    <rPh sb="15" eb="17">
      <t>タンイ</t>
    </rPh>
    <rPh sb="18" eb="19">
      <t>ケン</t>
    </rPh>
    <phoneticPr fontId="2"/>
  </si>
  <si>
    <t>（新規+継続） 子育て支援課 （単位：件、千円）</t>
    <rPh sb="16" eb="18">
      <t>タンイ</t>
    </rPh>
    <rPh sb="19" eb="20">
      <t>ケン</t>
    </rPh>
    <rPh sb="21" eb="23">
      <t>センエン</t>
    </rPh>
    <phoneticPr fontId="2"/>
  </si>
  <si>
    <t>子育て支援課 （単位：件、円、％）</t>
    <rPh sb="11" eb="12">
      <t>ケン</t>
    </rPh>
    <phoneticPr fontId="2"/>
  </si>
  <si>
    <t xml:space="preserve">              子育て支援課 （単位：件、千円）</t>
    <rPh sb="14" eb="16">
      <t>コソダ</t>
    </rPh>
    <rPh sb="17" eb="19">
      <t>シエン</t>
    </rPh>
    <rPh sb="19" eb="20">
      <t>カ</t>
    </rPh>
    <rPh sb="25" eb="26">
      <t>ケン</t>
    </rPh>
    <phoneticPr fontId="2"/>
  </si>
  <si>
    <t>子育て支援課 （単位：世帯、件）　</t>
    <rPh sb="0" eb="2">
      <t>コソダ</t>
    </rPh>
    <rPh sb="3" eb="5">
      <t>シエン</t>
    </rPh>
    <rPh sb="5" eb="6">
      <t>カ</t>
    </rPh>
    <rPh sb="11" eb="13">
      <t>セタイ</t>
    </rPh>
    <phoneticPr fontId="2"/>
  </si>
  <si>
    <t>子育て支援課  (単位: 件)</t>
    <rPh sb="0" eb="2">
      <t>コソダ</t>
    </rPh>
    <rPh sb="3" eb="5">
      <t>シエン</t>
    </rPh>
    <rPh sb="5" eb="6">
      <t>カ</t>
    </rPh>
    <rPh sb="9" eb="11">
      <t>タンイ</t>
    </rPh>
    <rPh sb="13" eb="14">
      <t>ケン</t>
    </rPh>
    <phoneticPr fontId="2"/>
  </si>
  <si>
    <t>年度</t>
    <rPh sb="0" eb="1">
      <t>トシ</t>
    </rPh>
    <rPh sb="1" eb="2">
      <t>ド</t>
    </rPh>
    <phoneticPr fontId="2"/>
  </si>
  <si>
    <t>種別</t>
    <rPh sb="0" eb="1">
      <t>タネ</t>
    </rPh>
    <rPh sb="1" eb="2">
      <t>ベツ</t>
    </rPh>
    <phoneticPr fontId="2"/>
  </si>
  <si>
    <t>受給者数　</t>
    <rPh sb="0" eb="1">
      <t>ウケ</t>
    </rPh>
    <rPh sb="1" eb="2">
      <t>キュウ</t>
    </rPh>
    <rPh sb="2" eb="3">
      <t>モノ</t>
    </rPh>
    <rPh sb="3" eb="4">
      <t>スウ</t>
    </rPh>
    <phoneticPr fontId="2"/>
  </si>
  <si>
    <t>受給世帯数</t>
    <rPh sb="0" eb="1">
      <t>ウケ</t>
    </rPh>
    <rPh sb="1" eb="2">
      <t>キュウ</t>
    </rPh>
    <rPh sb="2" eb="3">
      <t>ヨ</t>
    </rPh>
    <rPh sb="3" eb="4">
      <t>オビ</t>
    </rPh>
    <rPh sb="4" eb="5">
      <t>スウ</t>
    </rPh>
    <phoneticPr fontId="2"/>
  </si>
  <si>
    <t xml:space="preserve">  区分　　年度</t>
    <rPh sb="2" eb="4">
      <t>クブン</t>
    </rPh>
    <rPh sb="6" eb="8">
      <t>ネンド</t>
    </rPh>
    <phoneticPr fontId="2"/>
  </si>
  <si>
    <t>施設別</t>
    <rPh sb="0" eb="1">
      <t>ホドコ</t>
    </rPh>
    <rPh sb="1" eb="2">
      <t>セツ</t>
    </rPh>
    <rPh sb="2" eb="3">
      <t>ベツ</t>
    </rPh>
    <phoneticPr fontId="2"/>
  </si>
  <si>
    <t>階層別人員（  再掲  ）</t>
    <rPh sb="0" eb="1">
      <t>カイ</t>
    </rPh>
    <rPh sb="1" eb="2">
      <t>ソウ</t>
    </rPh>
    <rPh sb="2" eb="3">
      <t>ベツ</t>
    </rPh>
    <rPh sb="3" eb="4">
      <t>ヒト</t>
    </rPh>
    <rPh sb="4" eb="5">
      <t>イン</t>
    </rPh>
    <rPh sb="8" eb="9">
      <t>サイ</t>
    </rPh>
    <rPh sb="9" eb="10">
      <t>カカ</t>
    </rPh>
    <phoneticPr fontId="2"/>
  </si>
  <si>
    <t>階層別世帯（ 三鷹寮 ）</t>
    <rPh sb="0" eb="1">
      <t>カイ</t>
    </rPh>
    <rPh sb="1" eb="2">
      <t>ソウ</t>
    </rPh>
    <rPh sb="2" eb="3">
      <t>ベツ</t>
    </rPh>
    <rPh sb="3" eb="4">
      <t>ヨ</t>
    </rPh>
    <rPh sb="4" eb="5">
      <t>オビ</t>
    </rPh>
    <rPh sb="7" eb="9">
      <t>ミタカ</t>
    </rPh>
    <rPh sb="9" eb="10">
      <t>リョウ</t>
    </rPh>
    <phoneticPr fontId="2"/>
  </si>
  <si>
    <t>新規入所（三鷹寮）　※各年度とも年度中</t>
    <rPh sb="0" eb="1">
      <t>シン</t>
    </rPh>
    <rPh sb="1" eb="2">
      <t>キ</t>
    </rPh>
    <rPh sb="2" eb="3">
      <t>イ</t>
    </rPh>
    <rPh sb="3" eb="4">
      <t>トコロ</t>
    </rPh>
    <rPh sb="5" eb="7">
      <t>ミタカ</t>
    </rPh>
    <rPh sb="7" eb="8">
      <t>リョウ</t>
    </rPh>
    <rPh sb="11" eb="14">
      <t>カクネンド</t>
    </rPh>
    <rPh sb="16" eb="19">
      <t>ネンドチュウ</t>
    </rPh>
    <phoneticPr fontId="2"/>
  </si>
  <si>
    <t>人員　(人)</t>
    <rPh sb="0" eb="1">
      <t>ヒト</t>
    </rPh>
    <rPh sb="1" eb="2">
      <t>イン</t>
    </rPh>
    <rPh sb="4" eb="5">
      <t>ニン</t>
    </rPh>
    <phoneticPr fontId="2"/>
  </si>
  <si>
    <t>世帯
 (世帯）</t>
    <rPh sb="0" eb="1">
      <t>ヨ</t>
    </rPh>
    <rPh sb="1" eb="2">
      <t>オビ</t>
    </rPh>
    <rPh sb="5" eb="7">
      <t>セタイ</t>
    </rPh>
    <phoneticPr fontId="2"/>
  </si>
  <si>
    <t xml:space="preserve">世帯類型   </t>
    <rPh sb="0" eb="1">
      <t>ヨ</t>
    </rPh>
    <rPh sb="1" eb="2">
      <t>オビ</t>
    </rPh>
    <rPh sb="2" eb="3">
      <t>タグイ</t>
    </rPh>
    <rPh sb="3" eb="4">
      <t>カタ</t>
    </rPh>
    <phoneticPr fontId="2"/>
  </si>
  <si>
    <t>死別</t>
    <rPh sb="0" eb="1">
      <t>シ</t>
    </rPh>
    <rPh sb="1" eb="2">
      <t>ベツ</t>
    </rPh>
    <phoneticPr fontId="2"/>
  </si>
  <si>
    <t>離婚</t>
    <rPh sb="0" eb="1">
      <t>リ</t>
    </rPh>
    <rPh sb="1" eb="2">
      <t>コン</t>
    </rPh>
    <phoneticPr fontId="2"/>
  </si>
  <si>
    <t>未婚</t>
    <rPh sb="0" eb="1">
      <t>ミ</t>
    </rPh>
    <rPh sb="1" eb="2">
      <t>コン</t>
    </rPh>
    <phoneticPr fontId="2"/>
  </si>
  <si>
    <t>相談
受理数</t>
    <rPh sb="0" eb="2">
      <t>ソウダン</t>
    </rPh>
    <rPh sb="3" eb="5">
      <t>ジュリ</t>
    </rPh>
    <rPh sb="5" eb="6">
      <t>スウ</t>
    </rPh>
    <phoneticPr fontId="2"/>
  </si>
  <si>
    <t>処理数</t>
    <rPh sb="0" eb="1">
      <t>トコロ</t>
    </rPh>
    <rPh sb="1" eb="2">
      <t>リ</t>
    </rPh>
    <rPh sb="2" eb="3">
      <t>カズ</t>
    </rPh>
    <phoneticPr fontId="2"/>
  </si>
  <si>
    <t>施設入所</t>
    <rPh sb="0" eb="1">
      <t>ホドコ</t>
    </rPh>
    <rPh sb="1" eb="2">
      <t>セツ</t>
    </rPh>
    <rPh sb="2" eb="3">
      <t>イ</t>
    </rPh>
    <rPh sb="3" eb="4">
      <t>トコロ</t>
    </rPh>
    <phoneticPr fontId="2"/>
  </si>
  <si>
    <t>総数</t>
    <rPh sb="0" eb="1">
      <t>フサ</t>
    </rPh>
    <rPh sb="1" eb="2">
      <t>カズ</t>
    </rPh>
    <phoneticPr fontId="2"/>
  </si>
  <si>
    <t>修学</t>
    <rPh sb="0" eb="1">
      <t>シュウ</t>
    </rPh>
    <rPh sb="1" eb="2">
      <t>ガク</t>
    </rPh>
    <phoneticPr fontId="2"/>
  </si>
  <si>
    <t>就学支度</t>
    <rPh sb="0" eb="1">
      <t>ジュ</t>
    </rPh>
    <rPh sb="1" eb="2">
      <t>ガク</t>
    </rPh>
    <rPh sb="2" eb="3">
      <t>ササ</t>
    </rPh>
    <rPh sb="3" eb="4">
      <t>タビ</t>
    </rPh>
    <phoneticPr fontId="2"/>
  </si>
  <si>
    <t>修業</t>
    <rPh sb="0" eb="1">
      <t>オサム</t>
    </rPh>
    <rPh sb="1" eb="2">
      <t>ギョウ</t>
    </rPh>
    <phoneticPr fontId="2"/>
  </si>
  <si>
    <t>事業継続</t>
    <rPh sb="0" eb="1">
      <t>コト</t>
    </rPh>
    <rPh sb="1" eb="2">
      <t>ギョウ</t>
    </rPh>
    <rPh sb="2" eb="3">
      <t>ツギ</t>
    </rPh>
    <rPh sb="3" eb="4">
      <t>ゾク</t>
    </rPh>
    <phoneticPr fontId="2"/>
  </si>
  <si>
    <t>技能修得</t>
    <rPh sb="0" eb="1">
      <t>ワザ</t>
    </rPh>
    <rPh sb="1" eb="2">
      <t>ノウ</t>
    </rPh>
    <rPh sb="2" eb="3">
      <t>オサム</t>
    </rPh>
    <rPh sb="3" eb="4">
      <t>エ</t>
    </rPh>
    <phoneticPr fontId="2"/>
  </si>
  <si>
    <t>就職支度</t>
    <rPh sb="0" eb="1">
      <t>ジュ</t>
    </rPh>
    <rPh sb="1" eb="2">
      <t>ショク</t>
    </rPh>
    <rPh sb="2" eb="3">
      <t>ササ</t>
    </rPh>
    <rPh sb="3" eb="4">
      <t>タビ</t>
    </rPh>
    <phoneticPr fontId="2"/>
  </si>
  <si>
    <t>件数</t>
    <rPh sb="0" eb="1">
      <t>ケン</t>
    </rPh>
    <rPh sb="1" eb="2">
      <t>カズ</t>
    </rPh>
    <phoneticPr fontId="2"/>
  </si>
  <si>
    <t>金額</t>
    <rPh sb="0" eb="1">
      <t>キン</t>
    </rPh>
    <rPh sb="1" eb="2">
      <t>ガク</t>
    </rPh>
    <phoneticPr fontId="2"/>
  </si>
  <si>
    <t>現年度</t>
    <rPh sb="0" eb="1">
      <t>ゲン</t>
    </rPh>
    <rPh sb="1" eb="2">
      <t>トシ</t>
    </rPh>
    <rPh sb="2" eb="3">
      <t>タビ</t>
    </rPh>
    <phoneticPr fontId="2"/>
  </si>
  <si>
    <t>過年度</t>
    <rPh sb="0" eb="1">
      <t>カ</t>
    </rPh>
    <rPh sb="1" eb="2">
      <t>トシ</t>
    </rPh>
    <rPh sb="2" eb="3">
      <t>タビ</t>
    </rPh>
    <phoneticPr fontId="2"/>
  </si>
  <si>
    <t>貸付決定</t>
    <rPh sb="0" eb="1">
      <t>カシ</t>
    </rPh>
    <rPh sb="1" eb="2">
      <t>ヅケ</t>
    </rPh>
    <rPh sb="2" eb="3">
      <t>ケツ</t>
    </rPh>
    <rPh sb="3" eb="4">
      <t>サダム</t>
    </rPh>
    <phoneticPr fontId="2"/>
  </si>
  <si>
    <t>調定</t>
    <rPh sb="0" eb="1">
      <t>チョウ</t>
    </rPh>
    <rPh sb="1" eb="2">
      <t>サダム</t>
    </rPh>
    <phoneticPr fontId="2"/>
  </si>
  <si>
    <t>償還</t>
    <rPh sb="0" eb="1">
      <t>ツグナ</t>
    </rPh>
    <rPh sb="1" eb="2">
      <t>メグ</t>
    </rPh>
    <phoneticPr fontId="2"/>
  </si>
  <si>
    <t>修学</t>
    <rPh sb="0" eb="1">
      <t>オサム</t>
    </rPh>
    <rPh sb="1" eb="2">
      <t>ガク</t>
    </rPh>
    <phoneticPr fontId="2"/>
  </si>
  <si>
    <t>世帯数　（世帯）</t>
    <rPh sb="0" eb="1">
      <t>ヨ</t>
    </rPh>
    <rPh sb="1" eb="2">
      <t>オビ</t>
    </rPh>
    <rPh sb="2" eb="3">
      <t>カズ</t>
    </rPh>
    <rPh sb="5" eb="6">
      <t>ヨ</t>
    </rPh>
    <rPh sb="6" eb="7">
      <t>オビ</t>
    </rPh>
    <phoneticPr fontId="2"/>
  </si>
  <si>
    <t>件数（件）</t>
    <phoneticPr fontId="2"/>
  </si>
  <si>
    <t>母子</t>
    <rPh sb="0" eb="1">
      <t>ハハ</t>
    </rPh>
    <rPh sb="1" eb="2">
      <t>コ</t>
    </rPh>
    <phoneticPr fontId="2"/>
  </si>
  <si>
    <t>父子</t>
    <rPh sb="0" eb="1">
      <t>チチ</t>
    </rPh>
    <rPh sb="1" eb="2">
      <t>コ</t>
    </rPh>
    <phoneticPr fontId="2"/>
  </si>
  <si>
    <t>生活一般</t>
    <rPh sb="0" eb="1">
      <t>ショウ</t>
    </rPh>
    <rPh sb="1" eb="2">
      <t>カツ</t>
    </rPh>
    <rPh sb="2" eb="3">
      <t>１</t>
    </rPh>
    <rPh sb="3" eb="4">
      <t>バン</t>
    </rPh>
    <phoneticPr fontId="2"/>
  </si>
  <si>
    <t>児童</t>
    <rPh sb="0" eb="1">
      <t>ジ</t>
    </rPh>
    <rPh sb="1" eb="2">
      <t>ワラベ</t>
    </rPh>
    <phoneticPr fontId="2"/>
  </si>
  <si>
    <t>生活援護</t>
    <rPh sb="0" eb="1">
      <t>ショウ</t>
    </rPh>
    <rPh sb="1" eb="2">
      <t>カツ</t>
    </rPh>
    <rPh sb="2" eb="3">
      <t>オン</t>
    </rPh>
    <rPh sb="3" eb="4">
      <t>マモル</t>
    </rPh>
    <phoneticPr fontId="2"/>
  </si>
  <si>
    <t>住宅</t>
    <rPh sb="0" eb="1">
      <t>ジュウ</t>
    </rPh>
    <rPh sb="1" eb="2">
      <t>タク</t>
    </rPh>
    <phoneticPr fontId="2"/>
  </si>
  <si>
    <t>医療</t>
    <rPh sb="0" eb="1">
      <t>イ</t>
    </rPh>
    <rPh sb="1" eb="2">
      <t>リョウ</t>
    </rPh>
    <phoneticPr fontId="2"/>
  </si>
  <si>
    <t>家庭紛争</t>
    <rPh sb="0" eb="1">
      <t>イエ</t>
    </rPh>
    <rPh sb="1" eb="2">
      <t>ニワ</t>
    </rPh>
    <rPh sb="2" eb="3">
      <t>マギ</t>
    </rPh>
    <rPh sb="3" eb="4">
      <t>アラソ</t>
    </rPh>
    <phoneticPr fontId="2"/>
  </si>
  <si>
    <t>就労</t>
    <rPh sb="0" eb="1">
      <t>シュウ</t>
    </rPh>
    <rPh sb="1" eb="2">
      <t>ロウ</t>
    </rPh>
    <phoneticPr fontId="2"/>
  </si>
  <si>
    <t>結婚</t>
    <rPh sb="0" eb="1">
      <t>ケツ</t>
    </rPh>
    <rPh sb="1" eb="2">
      <t>コン</t>
    </rPh>
    <phoneticPr fontId="2"/>
  </si>
  <si>
    <t>家事援助</t>
    <rPh sb="0" eb="1">
      <t>イエ</t>
    </rPh>
    <rPh sb="1" eb="2">
      <t>コト</t>
    </rPh>
    <rPh sb="2" eb="3">
      <t>オン</t>
    </rPh>
    <rPh sb="3" eb="4">
      <t>スケ</t>
    </rPh>
    <phoneticPr fontId="2"/>
  </si>
  <si>
    <t>小計</t>
    <rPh sb="0" eb="1">
      <t>ショウ</t>
    </rPh>
    <rPh sb="1" eb="2">
      <t>ケイ</t>
    </rPh>
    <phoneticPr fontId="2"/>
  </si>
  <si>
    <t>養育</t>
    <rPh sb="0" eb="1">
      <t>マモル</t>
    </rPh>
    <rPh sb="1" eb="2">
      <t>イク</t>
    </rPh>
    <phoneticPr fontId="2"/>
  </si>
  <si>
    <t>教育</t>
    <rPh sb="0" eb="1">
      <t>キョウ</t>
    </rPh>
    <rPh sb="1" eb="2">
      <t>イク</t>
    </rPh>
    <phoneticPr fontId="2"/>
  </si>
  <si>
    <t>非行</t>
    <rPh sb="0" eb="1">
      <t>ヒ</t>
    </rPh>
    <rPh sb="1" eb="2">
      <t>ギョウ</t>
    </rPh>
    <phoneticPr fontId="2"/>
  </si>
  <si>
    <t>就職</t>
    <rPh sb="0" eb="1">
      <t>ジュ</t>
    </rPh>
    <rPh sb="1" eb="2">
      <t>ショク</t>
    </rPh>
    <phoneticPr fontId="2"/>
  </si>
  <si>
    <t>生活保護</t>
    <rPh sb="0" eb="1">
      <t>ショウ</t>
    </rPh>
    <rPh sb="1" eb="2">
      <t>カツ</t>
    </rPh>
    <rPh sb="2" eb="3">
      <t>タモツ</t>
    </rPh>
    <rPh sb="3" eb="4">
      <t>マモル</t>
    </rPh>
    <phoneticPr fontId="2"/>
  </si>
  <si>
    <t>母子応急小口資金等</t>
    <rPh sb="0" eb="1">
      <t>ハハ</t>
    </rPh>
    <rPh sb="1" eb="2">
      <t>コ</t>
    </rPh>
    <rPh sb="2" eb="3">
      <t>オウ</t>
    </rPh>
    <rPh sb="3" eb="4">
      <t>キュウ</t>
    </rPh>
    <rPh sb="4" eb="5">
      <t>ショウ</t>
    </rPh>
    <rPh sb="5" eb="6">
      <t>クチ</t>
    </rPh>
    <rPh sb="6" eb="7">
      <t>シ</t>
    </rPh>
    <rPh sb="7" eb="8">
      <t>キン</t>
    </rPh>
    <rPh sb="8" eb="9">
      <t>トウ</t>
    </rPh>
    <phoneticPr fontId="2"/>
  </si>
  <si>
    <t>売店設置 〈法第25条〉</t>
    <rPh sb="0" eb="1">
      <t>バイ</t>
    </rPh>
    <rPh sb="1" eb="2">
      <t>ミセ</t>
    </rPh>
    <rPh sb="2" eb="3">
      <t>セツ</t>
    </rPh>
    <rPh sb="3" eb="4">
      <t>チ</t>
    </rPh>
    <rPh sb="6" eb="7">
      <t>ホウ</t>
    </rPh>
    <rPh sb="7" eb="8">
      <t>ダイ</t>
    </rPh>
    <rPh sb="10" eb="11">
      <t>ジョウ</t>
    </rPh>
    <phoneticPr fontId="2"/>
  </si>
  <si>
    <t>たばこ販売〈法第26条〉</t>
    <rPh sb="3" eb="4">
      <t>ハン</t>
    </rPh>
    <rPh sb="4" eb="5">
      <t>バイ</t>
    </rPh>
    <rPh sb="6" eb="7">
      <t>ホウ</t>
    </rPh>
    <rPh sb="7" eb="8">
      <t>ダイ</t>
    </rPh>
    <rPh sb="10" eb="11">
      <t>ジョウ</t>
    </rPh>
    <phoneticPr fontId="2"/>
  </si>
  <si>
    <t>合計</t>
    <rPh sb="0" eb="1">
      <t>ゴウ</t>
    </rPh>
    <rPh sb="1" eb="2">
      <t>ケイ</t>
    </rPh>
    <phoneticPr fontId="2"/>
  </si>
  <si>
    <t>養育者</t>
    <rPh sb="0" eb="1">
      <t>マモル</t>
    </rPh>
    <rPh sb="1" eb="2">
      <t>イク</t>
    </rPh>
    <rPh sb="2" eb="3">
      <t>モノ</t>
    </rPh>
    <phoneticPr fontId="2"/>
  </si>
  <si>
    <t>２月支給期の対象者数</t>
    <rPh sb="1" eb="2">
      <t>ガツ</t>
    </rPh>
    <rPh sb="2" eb="3">
      <t>ササ</t>
    </rPh>
    <rPh sb="3" eb="4">
      <t>キュウ</t>
    </rPh>
    <rPh sb="4" eb="5">
      <t>キ</t>
    </rPh>
    <rPh sb="6" eb="7">
      <t>タイ</t>
    </rPh>
    <rPh sb="7" eb="8">
      <t>ゾウ</t>
    </rPh>
    <rPh sb="8" eb="9">
      <t>モノ</t>
    </rPh>
    <rPh sb="9" eb="10">
      <t>スウ</t>
    </rPh>
    <phoneticPr fontId="2"/>
  </si>
  <si>
    <t>(1)　児童手当支給状況</t>
    <rPh sb="4" eb="8">
      <t>ジドウテアテ</t>
    </rPh>
    <rPh sb="8" eb="10">
      <t>シキュウ</t>
    </rPh>
    <rPh sb="10" eb="12">
      <t>ジョウキョウ</t>
    </rPh>
    <phoneticPr fontId="2"/>
  </si>
  <si>
    <t>(１)　児童手当支給状況</t>
    <rPh sb="4" eb="8">
      <t>ジドウテアテ</t>
    </rPh>
    <rPh sb="8" eb="10">
      <t>シキュウ</t>
    </rPh>
    <rPh sb="10" eb="12">
      <t>ジョウキョウ</t>
    </rPh>
    <phoneticPr fontId="2"/>
  </si>
  <si>
    <t>令和元</t>
    <rPh sb="0" eb="1">
      <t>レイ</t>
    </rPh>
    <rPh sb="1" eb="2">
      <t>ワ</t>
    </rPh>
    <rPh sb="2" eb="3">
      <t>ゲン</t>
    </rPh>
    <phoneticPr fontId="2"/>
  </si>
  <si>
    <t>※1,221</t>
    <phoneticPr fontId="2"/>
  </si>
  <si>
    <t>※　全部支給 42,910</t>
    <rPh sb="2" eb="4">
      <t>ゼンブ</t>
    </rPh>
    <rPh sb="4" eb="6">
      <t>シキュウ</t>
    </rPh>
    <phoneticPr fontId="2"/>
  </si>
  <si>
    <t>42,900～10,120</t>
    <phoneticPr fontId="2"/>
  </si>
  <si>
    <t>令和２</t>
    <rPh sb="0" eb="1">
      <t>レイ</t>
    </rPh>
    <rPh sb="1" eb="2">
      <t>ワ</t>
    </rPh>
    <phoneticPr fontId="2"/>
  </si>
  <si>
    <t>※1,161</t>
    <phoneticPr fontId="2"/>
  </si>
  <si>
    <t>43,150～10,180</t>
    <phoneticPr fontId="2"/>
  </si>
  <si>
    <t>..</t>
    <phoneticPr fontId="2"/>
  </si>
  <si>
    <t>※　全部支給 43,160</t>
    <rPh sb="2" eb="4">
      <t>ゼンブ</t>
    </rPh>
    <rPh sb="4" eb="6">
      <t>シキュウ</t>
    </rPh>
    <phoneticPr fontId="2"/>
  </si>
  <si>
    <t>令和３</t>
    <rPh sb="0" eb="1">
      <t>レイ</t>
    </rPh>
    <rPh sb="1" eb="2">
      <t>ワ</t>
    </rPh>
    <phoneticPr fontId="2"/>
  </si>
  <si>
    <t>３月支給期の対象者数</t>
    <rPh sb="1" eb="2">
      <t>ガツ</t>
    </rPh>
    <rPh sb="2" eb="4">
      <t>シキュウ</t>
    </rPh>
    <rPh sb="4" eb="5">
      <t>キ</t>
    </rPh>
    <rPh sb="6" eb="9">
      <t>タイショウシャ</t>
    </rPh>
    <rPh sb="9" eb="10">
      <t>スウ</t>
    </rPh>
    <phoneticPr fontId="2"/>
  </si>
  <si>
    <t>12月支給期の対象者数</t>
    <rPh sb="2" eb="3">
      <t>ガツ</t>
    </rPh>
    <rPh sb="3" eb="5">
      <t>シキュウ</t>
    </rPh>
    <rPh sb="5" eb="6">
      <t>キ</t>
    </rPh>
    <rPh sb="7" eb="9">
      <t>タイショウ</t>
    </rPh>
    <rPh sb="9" eb="10">
      <t>シャ</t>
    </rPh>
    <rPh sb="10" eb="11">
      <t>スウ</t>
    </rPh>
    <phoneticPr fontId="2"/>
  </si>
  <si>
    <t>注）３月31日現在受給者数を掲載してきたが、
　　令和４年度から12月支給期の対象者数を
　　掲載する。</t>
    <rPh sb="0" eb="1">
      <t>チュウ</t>
    </rPh>
    <rPh sb="3" eb="4">
      <t>ガツ</t>
    </rPh>
    <rPh sb="6" eb="7">
      <t>ニチ</t>
    </rPh>
    <rPh sb="7" eb="9">
      <t>ゲンザイ</t>
    </rPh>
    <rPh sb="9" eb="12">
      <t>ジュキュウシャ</t>
    </rPh>
    <rPh sb="12" eb="13">
      <t>スウ</t>
    </rPh>
    <rPh sb="14" eb="16">
      <t>ケイサイ</t>
    </rPh>
    <rPh sb="25" eb="27">
      <t>レイワ</t>
    </rPh>
    <rPh sb="28" eb="30">
      <t>ネンド</t>
    </rPh>
    <rPh sb="34" eb="35">
      <t>ガツ</t>
    </rPh>
    <rPh sb="35" eb="37">
      <t>シキュウ</t>
    </rPh>
    <rPh sb="37" eb="38">
      <t>キ</t>
    </rPh>
    <rPh sb="39" eb="41">
      <t>タイショウ</t>
    </rPh>
    <rPh sb="41" eb="42">
      <t>シャ</t>
    </rPh>
    <rPh sb="42" eb="43">
      <t>スウ</t>
    </rPh>
    <rPh sb="47" eb="49">
      <t>ケイサイ</t>
    </rPh>
    <phoneticPr fontId="2"/>
  </si>
  <si>
    <t>子育て支援課 （単位：人､円）</t>
    <rPh sb="8" eb="10">
      <t>タンイ</t>
    </rPh>
    <rPh sb="11" eb="12">
      <t>ニン</t>
    </rPh>
    <rPh sb="13" eb="14">
      <t>エン</t>
    </rPh>
    <phoneticPr fontId="2"/>
  </si>
  <si>
    <t>子育て １</t>
    <rPh sb="0" eb="2">
      <t>コソダ</t>
    </rPh>
    <phoneticPr fontId="2"/>
  </si>
  <si>
    <t>子育て ２</t>
    <rPh sb="0" eb="2">
      <t>コソダ</t>
    </rPh>
    <phoneticPr fontId="2"/>
  </si>
  <si>
    <t>子育て ３</t>
    <rPh sb="0" eb="2">
      <t>コソダ</t>
    </rPh>
    <phoneticPr fontId="2"/>
  </si>
  <si>
    <t>子育て ４</t>
    <rPh sb="0" eb="2">
      <t>コソダ</t>
    </rPh>
    <phoneticPr fontId="2"/>
  </si>
  <si>
    <t>子育て ５</t>
    <rPh sb="0" eb="2">
      <t>コソダ</t>
    </rPh>
    <phoneticPr fontId="2"/>
  </si>
  <si>
    <t>子育て ６</t>
    <rPh sb="0" eb="2">
      <t>コソダ</t>
    </rPh>
    <phoneticPr fontId="2"/>
  </si>
  <si>
    <t>子育て ７</t>
    <rPh sb="0" eb="2">
      <t>コソダ</t>
    </rPh>
    <phoneticPr fontId="2"/>
  </si>
  <si>
    <t>令和４</t>
    <rPh sb="0" eb="1">
      <t>レイ</t>
    </rPh>
    <rPh sb="1" eb="2">
      <t>ワ</t>
    </rPh>
    <phoneticPr fontId="2"/>
  </si>
  <si>
    <t>令和元</t>
    <rPh sb="0" eb="2">
      <t>レイワ</t>
    </rPh>
    <rPh sb="2" eb="3">
      <t>ガン</t>
    </rPh>
    <phoneticPr fontId="2"/>
  </si>
  <si>
    <t>※1,143</t>
    <phoneticPr fontId="2"/>
  </si>
  <si>
    <t>令和元</t>
  </si>
  <si>
    <t>令和２</t>
  </si>
  <si>
    <t>令和３</t>
  </si>
  <si>
    <t>令和４</t>
  </si>
  <si>
    <t>※1,114</t>
    <phoneticPr fontId="2"/>
  </si>
  <si>
    <t>※　全部支給 43,070</t>
    <rPh sb="2" eb="4">
      <t>ゼンブ</t>
    </rPh>
    <rPh sb="4" eb="6">
      <t>シキュウ</t>
    </rPh>
    <phoneticPr fontId="2"/>
  </si>
  <si>
    <t>43,060～10,160</t>
    <phoneticPr fontId="2"/>
  </si>
  <si>
    <t>※令和４年10月から中学生の所得制限撤廃</t>
    <rPh sb="1" eb="3">
      <t>レイワ</t>
    </rPh>
    <rPh sb="4" eb="5">
      <t>ネン</t>
    </rPh>
    <rPh sb="7" eb="8">
      <t>ガツ</t>
    </rPh>
    <rPh sb="10" eb="13">
      <t>チュウガクセイ</t>
    </rPh>
    <rPh sb="14" eb="16">
      <t>ショトク</t>
    </rPh>
    <rPh sb="16" eb="18">
      <t>セイゲン</t>
    </rPh>
    <rPh sb="18" eb="20">
      <t>テッパイ</t>
    </rPh>
    <phoneticPr fontId="2"/>
  </si>
  <si>
    <t>(７)　ひとり親家庭等医療費助成受給状況</t>
    <rPh sb="7" eb="8">
      <t>オヤ</t>
    </rPh>
    <rPh sb="8" eb="10">
      <t>カテイ</t>
    </rPh>
    <rPh sb="10" eb="11">
      <t>トウ</t>
    </rPh>
    <rPh sb="11" eb="14">
      <t>イリョウヒ</t>
    </rPh>
    <rPh sb="14" eb="16">
      <t>ジョセイ</t>
    </rPh>
    <rPh sb="16" eb="18">
      <t>ジュキュウ</t>
    </rPh>
    <rPh sb="18" eb="20">
      <t>ジョウキョウ</t>
    </rPh>
    <phoneticPr fontId="2"/>
  </si>
  <si>
    <t xml:space="preserve">(８)　特別児童扶養手当支給状況　  </t>
    <rPh sb="4" eb="6">
      <t>トクベツ</t>
    </rPh>
    <rPh sb="6" eb="12">
      <t>ジドウフヨウテアテ</t>
    </rPh>
    <rPh sb="12" eb="16">
      <t>シキュウジョウキョウ</t>
    </rPh>
    <phoneticPr fontId="2"/>
  </si>
  <si>
    <t xml:space="preserve">(９)　特別児童扶養手当支給状況　  </t>
    <rPh sb="4" eb="6">
      <t>トクベツ</t>
    </rPh>
    <rPh sb="6" eb="12">
      <t>ジドウフヨウテアテ</t>
    </rPh>
    <rPh sb="12" eb="16">
      <t>シキュウジョウキョウ</t>
    </rPh>
    <phoneticPr fontId="2"/>
  </si>
  <si>
    <t>(10)　母子生活支援施設入所状況</t>
    <phoneticPr fontId="2"/>
  </si>
  <si>
    <t>(11)　助産施設入所状況</t>
    <phoneticPr fontId="2"/>
  </si>
  <si>
    <t>(12)　児童福祉の相談受理及び処理状況</t>
    <phoneticPr fontId="2"/>
  </si>
  <si>
    <t>(13)　母子及び父子福祉資金資金別貸付状況</t>
    <rPh sb="7" eb="8">
      <t>オヨ</t>
    </rPh>
    <rPh sb="9" eb="11">
      <t>フシ</t>
    </rPh>
    <phoneticPr fontId="2"/>
  </si>
  <si>
    <t>(14)　母子及び父子福祉資金貸付・償還状況</t>
    <rPh sb="7" eb="8">
      <t>オヨ</t>
    </rPh>
    <rPh sb="9" eb="11">
      <t>フシ</t>
    </rPh>
    <phoneticPr fontId="2"/>
  </si>
  <si>
    <t>(15)　女性福祉資金貸付状況</t>
    <phoneticPr fontId="2"/>
  </si>
  <si>
    <t>(16)　女性福祉資金償還状況</t>
    <phoneticPr fontId="2"/>
  </si>
  <si>
    <t>(17)　ひとり親家庭ホームヘルパー派遣状況</t>
    <phoneticPr fontId="2"/>
  </si>
  <si>
    <t>(18)　母子・父子自立支援員の相談指導状況</t>
    <rPh sb="8" eb="10">
      <t>フシ</t>
    </rPh>
    <phoneticPr fontId="2"/>
  </si>
  <si>
    <t>(7)　ひとり親家庭等医療費助成受給状況</t>
    <rPh sb="7" eb="8">
      <t>オヤ</t>
    </rPh>
    <rPh sb="8" eb="10">
      <t>カテイ</t>
    </rPh>
    <rPh sb="10" eb="11">
      <t>トウ</t>
    </rPh>
    <rPh sb="11" eb="14">
      <t>イリョウヒ</t>
    </rPh>
    <rPh sb="14" eb="16">
      <t>ジョセイ</t>
    </rPh>
    <rPh sb="16" eb="18">
      <t>ジュキュウ</t>
    </rPh>
    <rPh sb="18" eb="20">
      <t>ジョウキョウ</t>
    </rPh>
    <phoneticPr fontId="2"/>
  </si>
  <si>
    <t xml:space="preserve">(8)　特別児童扶養手当支給状況　  </t>
    <rPh sb="4" eb="6">
      <t>トクベツ</t>
    </rPh>
    <rPh sb="6" eb="12">
      <t>ジドウフヨウテアテ</t>
    </rPh>
    <rPh sb="12" eb="16">
      <t>シキュウジョウキョウ</t>
    </rPh>
    <phoneticPr fontId="2"/>
  </si>
  <si>
    <t xml:space="preserve">(9)　育成医療給付状況　  </t>
    <rPh sb="4" eb="6">
      <t>イクセイ</t>
    </rPh>
    <rPh sb="6" eb="8">
      <t>イリョウ</t>
    </rPh>
    <rPh sb="8" eb="10">
      <t>キュウフ</t>
    </rPh>
    <rPh sb="10" eb="12">
      <t>ジョウキョウ</t>
    </rPh>
    <phoneticPr fontId="2"/>
  </si>
  <si>
    <t>(10)　母子生活支援施設入所状況</t>
    <rPh sb="5" eb="7">
      <t>ボシ</t>
    </rPh>
    <rPh sb="7" eb="9">
      <t>セイカツ</t>
    </rPh>
    <rPh sb="9" eb="11">
      <t>シエン</t>
    </rPh>
    <rPh sb="11" eb="13">
      <t>シセツ</t>
    </rPh>
    <rPh sb="13" eb="15">
      <t>ニュウショ</t>
    </rPh>
    <rPh sb="15" eb="17">
      <t>ジョウキョウ</t>
    </rPh>
    <phoneticPr fontId="2"/>
  </si>
  <si>
    <t>(11)　助産施設入所状況</t>
    <rPh sb="5" eb="7">
      <t>ジョサン</t>
    </rPh>
    <rPh sb="7" eb="9">
      <t>シセツ</t>
    </rPh>
    <rPh sb="9" eb="11">
      <t>ニュウショ</t>
    </rPh>
    <rPh sb="11" eb="13">
      <t>ジョウキョウ</t>
    </rPh>
    <phoneticPr fontId="2"/>
  </si>
  <si>
    <t>(12)　児童福祉の相談受理及び処理状況</t>
    <rPh sb="5" eb="7">
      <t>ジドウ</t>
    </rPh>
    <rPh sb="7" eb="9">
      <t>フクシ</t>
    </rPh>
    <rPh sb="10" eb="12">
      <t>ソウダン</t>
    </rPh>
    <rPh sb="12" eb="14">
      <t>ジュリ</t>
    </rPh>
    <rPh sb="14" eb="15">
      <t>オヨ</t>
    </rPh>
    <rPh sb="16" eb="18">
      <t>ショリ</t>
    </rPh>
    <rPh sb="18" eb="20">
      <t>ジョウキョウ</t>
    </rPh>
    <phoneticPr fontId="2"/>
  </si>
  <si>
    <t>(13)　母子及び父子福祉資金資金別貸付状況</t>
    <rPh sb="5" eb="7">
      <t>ボシ</t>
    </rPh>
    <rPh sb="7" eb="8">
      <t>オヨ</t>
    </rPh>
    <rPh sb="9" eb="11">
      <t>フシ</t>
    </rPh>
    <rPh sb="11" eb="13">
      <t>フクシ</t>
    </rPh>
    <rPh sb="13" eb="15">
      <t>シキン</t>
    </rPh>
    <rPh sb="15" eb="17">
      <t>シキン</t>
    </rPh>
    <rPh sb="17" eb="18">
      <t>ベツ</t>
    </rPh>
    <rPh sb="18" eb="20">
      <t>カシツケ</t>
    </rPh>
    <rPh sb="20" eb="22">
      <t>ジョウキョウ</t>
    </rPh>
    <phoneticPr fontId="2"/>
  </si>
  <si>
    <t>(14)　母子及び父子福祉資金貸付・償還状況</t>
    <rPh sb="5" eb="7">
      <t>ボシ</t>
    </rPh>
    <rPh sb="7" eb="8">
      <t>オヨ</t>
    </rPh>
    <rPh sb="9" eb="11">
      <t>フシ</t>
    </rPh>
    <rPh sb="11" eb="13">
      <t>フクシ</t>
    </rPh>
    <rPh sb="13" eb="15">
      <t>シキン</t>
    </rPh>
    <rPh sb="15" eb="17">
      <t>カシツケ</t>
    </rPh>
    <rPh sb="18" eb="20">
      <t>ショウカン</t>
    </rPh>
    <rPh sb="20" eb="22">
      <t>ジョウキョウ</t>
    </rPh>
    <phoneticPr fontId="2"/>
  </si>
  <si>
    <t>(15)　女性福祉資金貸付状況</t>
    <rPh sb="5" eb="7">
      <t>ジョセイ</t>
    </rPh>
    <rPh sb="7" eb="9">
      <t>フクシ</t>
    </rPh>
    <rPh sb="9" eb="11">
      <t>シキン</t>
    </rPh>
    <rPh sb="11" eb="13">
      <t>カシツケ</t>
    </rPh>
    <rPh sb="13" eb="15">
      <t>ジョウキョウ</t>
    </rPh>
    <phoneticPr fontId="2"/>
  </si>
  <si>
    <t>(16)　女性福祉資金償還状況</t>
    <rPh sb="5" eb="7">
      <t>ジョセイ</t>
    </rPh>
    <rPh sb="7" eb="9">
      <t>フクシ</t>
    </rPh>
    <rPh sb="9" eb="11">
      <t>シキン</t>
    </rPh>
    <rPh sb="11" eb="13">
      <t>ショウカン</t>
    </rPh>
    <rPh sb="13" eb="15">
      <t>ジョウキョウ</t>
    </rPh>
    <phoneticPr fontId="2"/>
  </si>
  <si>
    <t>(17)　ひとり親家庭ホームヘルパー派遣状況</t>
    <rPh sb="8" eb="9">
      <t>オヤ</t>
    </rPh>
    <rPh sb="9" eb="11">
      <t>カテイ</t>
    </rPh>
    <rPh sb="18" eb="20">
      <t>ハケン</t>
    </rPh>
    <rPh sb="20" eb="22">
      <t>ジョウキョウ</t>
    </rPh>
    <phoneticPr fontId="2"/>
  </si>
  <si>
    <t>(18)　母子・父子自立支援員の相談指導状況</t>
    <rPh sb="5" eb="7">
      <t>ボシ</t>
    </rPh>
    <rPh sb="8" eb="10">
      <t>フシ</t>
    </rPh>
    <rPh sb="10" eb="12">
      <t>ジリツ</t>
    </rPh>
    <rPh sb="12" eb="14">
      <t>シエン</t>
    </rPh>
    <rPh sb="14" eb="15">
      <t>イン</t>
    </rPh>
    <rPh sb="16" eb="18">
      <t>ソウダン</t>
    </rPh>
    <rPh sb="18" eb="20">
      <t>シドウ</t>
    </rPh>
    <rPh sb="20" eb="22">
      <t>ジョウキョウ</t>
    </rPh>
    <phoneticPr fontId="2"/>
  </si>
  <si>
    <t>※育成手当・障害手当の併給世帯調整</t>
    <rPh sb="1" eb="3">
      <t>イクセイ</t>
    </rPh>
    <rPh sb="3" eb="5">
      <t>テアテ</t>
    </rPh>
    <rPh sb="6" eb="8">
      <t>ショウガイ</t>
    </rPh>
    <rPh sb="8" eb="10">
      <t>テアテ</t>
    </rPh>
    <rPh sb="11" eb="13">
      <t>ヘイキュウ</t>
    </rPh>
    <rPh sb="13" eb="15">
      <t>セタイ</t>
    </rPh>
    <rPh sb="15" eb="17">
      <t>チョウセイ</t>
    </rPh>
    <phoneticPr fontId="2"/>
  </si>
  <si>
    <t>※「入所世帯（世帯）」「人員（人）」「階層別世帯（三鷹寮）」は、各年度とも３月１日現在</t>
    <rPh sb="2" eb="4">
      <t>ニュウショ</t>
    </rPh>
    <rPh sb="4" eb="6">
      <t>セタイ</t>
    </rPh>
    <rPh sb="7" eb="9">
      <t>セタイ</t>
    </rPh>
    <rPh sb="12" eb="14">
      <t>ジンイン</t>
    </rPh>
    <rPh sb="15" eb="16">
      <t>ニン</t>
    </rPh>
    <rPh sb="19" eb="22">
      <t>カイソウベツ</t>
    </rPh>
    <rPh sb="22" eb="24">
      <t>セタイ</t>
    </rPh>
    <rPh sb="25" eb="27">
      <t>ミタカ</t>
    </rPh>
    <rPh sb="27" eb="28">
      <t>リョウ</t>
    </rPh>
    <rPh sb="32" eb="35">
      <t>カクネンド</t>
    </rPh>
    <rPh sb="38" eb="39">
      <t>ガツ</t>
    </rPh>
    <rPh sb="40" eb="41">
      <t>ニチ</t>
    </rPh>
    <rPh sb="41" eb="43">
      <t>ゲンザイ</t>
    </rPh>
    <phoneticPr fontId="2"/>
  </si>
  <si>
    <t>※（　）内は他市から三鷹市立母子生活支援施設に入所した数で内数</t>
    <rPh sb="4" eb="5">
      <t>ナイ</t>
    </rPh>
    <rPh sb="6" eb="8">
      <t>タシ</t>
    </rPh>
    <rPh sb="10" eb="12">
      <t>ミタカ</t>
    </rPh>
    <rPh sb="12" eb="13">
      <t>シ</t>
    </rPh>
    <rPh sb="13" eb="14">
      <t>リツ</t>
    </rPh>
    <rPh sb="14" eb="16">
      <t>ボシ</t>
    </rPh>
    <rPh sb="16" eb="18">
      <t>セイカツ</t>
    </rPh>
    <rPh sb="18" eb="20">
      <t>シエン</t>
    </rPh>
    <rPh sb="20" eb="22">
      <t>シセツ</t>
    </rPh>
    <rPh sb="23" eb="25">
      <t>ニュウショ</t>
    </rPh>
    <rPh sb="27" eb="28">
      <t>スウ</t>
    </rPh>
    <rPh sb="29" eb="30">
      <t>ウチ</t>
    </rPh>
    <rPh sb="30" eb="31">
      <t>スウ</t>
    </rPh>
    <phoneticPr fontId="2"/>
  </si>
  <si>
    <t>令和５</t>
    <rPh sb="0" eb="1">
      <t>レイ</t>
    </rPh>
    <rPh sb="1" eb="2">
      <t>ワ</t>
    </rPh>
    <phoneticPr fontId="2"/>
  </si>
  <si>
    <t>令和２</t>
    <rPh sb="0" eb="2">
      <t>レイワ</t>
    </rPh>
    <phoneticPr fontId="2"/>
  </si>
  <si>
    <t>令和５</t>
    <phoneticPr fontId="2"/>
  </si>
  <si>
    <t>(6)　高校生等医療費助成受給状況</t>
    <rPh sb="4" eb="8">
      <t>コウコウセイトウ</t>
    </rPh>
    <rPh sb="8" eb="11">
      <t>イリョウヒ</t>
    </rPh>
    <rPh sb="11" eb="13">
      <t>ジョセイ</t>
    </rPh>
    <rPh sb="13" eb="15">
      <t>ジュキュウ</t>
    </rPh>
    <rPh sb="15" eb="17">
      <t>ジョウキョウ</t>
    </rPh>
    <phoneticPr fontId="2"/>
  </si>
  <si>
    <t>※1,123</t>
    <phoneticPr fontId="2"/>
  </si>
  <si>
    <t>－</t>
  </si>
  <si>
    <t>.</t>
    <phoneticPr fontId="2"/>
  </si>
  <si>
    <t xml:space="preserve">※　全部支給 44,140 </t>
    <rPh sb="2" eb="4">
      <t>ゼンブ</t>
    </rPh>
    <rPh sb="4" eb="6">
      <t>シキュウ</t>
    </rPh>
    <phoneticPr fontId="2"/>
  </si>
  <si>
    <t>44,130～10,410</t>
    <phoneticPr fontId="2"/>
  </si>
  <si>
    <t>注）12月31日現在受給者数を掲載してきたが、令和４年度
　　から３月支給期の対象者数を掲載する。</t>
    <rPh sb="0" eb="1">
      <t>チュウ</t>
    </rPh>
    <rPh sb="4" eb="5">
      <t>ガツ</t>
    </rPh>
    <rPh sb="7" eb="8">
      <t>ニチ</t>
    </rPh>
    <rPh sb="8" eb="10">
      <t>ゲンザイ</t>
    </rPh>
    <rPh sb="10" eb="13">
      <t>ジュキュウシャ</t>
    </rPh>
    <rPh sb="13" eb="14">
      <t>スウ</t>
    </rPh>
    <rPh sb="15" eb="17">
      <t>ケイサイ</t>
    </rPh>
    <rPh sb="23" eb="25">
      <t>レイワ</t>
    </rPh>
    <rPh sb="26" eb="28">
      <t>ネンド</t>
    </rPh>
    <rPh sb="34" eb="35">
      <t>ガツ</t>
    </rPh>
    <rPh sb="35" eb="37">
      <t>シキュウ</t>
    </rPh>
    <rPh sb="37" eb="38">
      <t>キ</t>
    </rPh>
    <rPh sb="39" eb="41">
      <t>タイショウ</t>
    </rPh>
    <rPh sb="41" eb="42">
      <t>シャ</t>
    </rPh>
    <rPh sb="42" eb="43">
      <t>スウ</t>
    </rPh>
    <rPh sb="44" eb="46">
      <t>ケイサイ</t>
    </rPh>
    <phoneticPr fontId="2"/>
  </si>
  <si>
    <t>４　子育て支援課</t>
    <rPh sb="2" eb="3">
      <t>コ</t>
    </rPh>
    <rPh sb="3" eb="4">
      <t>ソダ</t>
    </rPh>
    <rPh sb="5" eb="7">
      <t>シエン</t>
    </rPh>
    <rPh sb="7" eb="8">
      <t>カ</t>
    </rPh>
    <phoneticPr fontId="2"/>
  </si>
  <si>
    <t>４　子育て支援課</t>
    <rPh sb="2" eb="4">
      <t>コソダ</t>
    </rPh>
    <rPh sb="5" eb="7">
      <t>シエン</t>
    </rPh>
    <rPh sb="7" eb="8">
      <t>カ</t>
    </rPh>
    <phoneticPr fontId="2"/>
  </si>
  <si>
    <t>(６)　高校生等医療費助成受給状況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</si>
</sst>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"/>
    <numFmt numFmtId="177" formatCode="#,##0_);[Red]\(#,##0\)"/>
    <numFmt numFmtId="178" formatCode="#,##0_ ;[Red]\-#,##0\ "/>
    <numFmt numFmtId="179" formatCode="#,##0&quot; &quot;;[Red]\-#,##0&quot; &quot;"/>
    <numFmt numFmtId="180" formatCode="#,##0_);\(#,##0\)"/>
    <numFmt numFmtId="181" formatCode="&quot;¥&quot;#,##0_);[Red]\(&quot;¥&quot;#,##0\)"/>
    <numFmt numFmtId="182" formatCode="#,##0.0&quot; &quot;;[Red]\-#,##0.0&quot; &quot;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trike/>
      <sz val="11"/>
      <name val="ＭＳ 明朝"/>
      <family val="1"/>
      <charset val="128"/>
    </font>
    <font>
      <sz val="8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</cellStyleXfs>
  <cellXfs count="219">
    <xf numFmtId="0" fontId="0" fillId="0" borderId="0" xfId="0"/>
    <xf numFmtId="49" fontId="3" fillId="0" borderId="10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2" xfId="0" applyFont="1" applyBorder="1" applyAlignment="1">
      <alignment horizontal="center" vertical="center"/>
    </xf>
    <xf numFmtId="38" fontId="3" fillId="0" borderId="10" xfId="33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textRotation="255"/>
    </xf>
    <xf numFmtId="0" fontId="3" fillId="0" borderId="0" xfId="0" applyFont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15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49" fontId="3" fillId="0" borderId="0" xfId="0" applyNumberFormat="1" applyFont="1"/>
    <xf numFmtId="38" fontId="3" fillId="0" borderId="11" xfId="33" applyFont="1" applyFill="1" applyBorder="1" applyAlignment="1">
      <alignment horizontal="center" vertical="center"/>
    </xf>
    <xf numFmtId="178" fontId="3" fillId="0" borderId="0" xfId="33" applyNumberFormat="1" applyFont="1" applyFill="1" applyBorder="1" applyAlignment="1"/>
    <xf numFmtId="181" fontId="3" fillId="0" borderId="0" xfId="0" applyNumberFormat="1" applyFont="1"/>
    <xf numFmtId="9" fontId="3" fillId="0" borderId="0" xfId="0" applyNumberFormat="1" applyFont="1"/>
    <xf numFmtId="38" fontId="3" fillId="0" borderId="0" xfId="0" applyNumberFormat="1" applyFont="1"/>
    <xf numFmtId="0" fontId="3" fillId="0" borderId="14" xfId="0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38" fontId="3" fillId="0" borderId="18" xfId="33" applyFont="1" applyFill="1" applyBorder="1" applyAlignment="1">
      <alignment horizontal="center" vertical="center"/>
    </xf>
    <xf numFmtId="38" fontId="3" fillId="0" borderId="19" xfId="33" applyFont="1" applyFill="1" applyBorder="1" applyAlignment="1">
      <alignment horizontal="center" vertical="center"/>
    </xf>
    <xf numFmtId="178" fontId="3" fillId="0" borderId="19" xfId="33" applyNumberFormat="1" applyFont="1" applyFill="1" applyBorder="1" applyAlignment="1">
      <alignment horizontal="center" vertical="center"/>
    </xf>
    <xf numFmtId="178" fontId="3" fillId="0" borderId="20" xfId="33" applyNumberFormat="1" applyFont="1" applyFill="1" applyBorder="1" applyAlignment="1">
      <alignment horizontal="center" vertical="center"/>
    </xf>
    <xf numFmtId="178" fontId="3" fillId="0" borderId="21" xfId="33" applyNumberFormat="1" applyFont="1" applyFill="1" applyBorder="1" applyAlignment="1">
      <alignment horizontal="center" vertical="center"/>
    </xf>
    <xf numFmtId="180" fontId="3" fillId="0" borderId="22" xfId="0" applyNumberFormat="1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178" fontId="3" fillId="0" borderId="23" xfId="33" applyNumberFormat="1" applyFont="1" applyFill="1" applyBorder="1" applyAlignment="1">
      <alignment horizontal="center" vertical="center"/>
    </xf>
    <xf numFmtId="0" fontId="23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3" fillId="0" borderId="18" xfId="0" applyFont="1" applyBorder="1" applyAlignment="1">
      <alignment horizontal="center" vertical="center"/>
    </xf>
    <xf numFmtId="0" fontId="3" fillId="0" borderId="24" xfId="0" applyFont="1" applyBorder="1" applyAlignment="1">
      <alignment horizontal="right" vertical="center"/>
    </xf>
    <xf numFmtId="0" fontId="3" fillId="0" borderId="25" xfId="0" applyFont="1" applyBorder="1" applyAlignment="1">
      <alignment horizontal="center" vertical="center"/>
    </xf>
    <xf numFmtId="0" fontId="3" fillId="0" borderId="0" xfId="0" applyFont="1" applyAlignment="1">
      <alignment horizontal="centerContinuous"/>
    </xf>
    <xf numFmtId="0" fontId="3" fillId="0" borderId="24" xfId="0" applyFont="1" applyBorder="1" applyAlignment="1">
      <alignment vertical="center"/>
    </xf>
    <xf numFmtId="0" fontId="3" fillId="0" borderId="11" xfId="0" applyFont="1" applyBorder="1" applyAlignment="1">
      <alignment horizontal="center" vertical="center" wrapText="1"/>
    </xf>
    <xf numFmtId="176" fontId="3" fillId="0" borderId="10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right" vertical="center"/>
    </xf>
    <xf numFmtId="0" fontId="3" fillId="0" borderId="26" xfId="0" applyFont="1" applyBorder="1" applyAlignment="1">
      <alignment vertical="center"/>
    </xf>
    <xf numFmtId="17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176" fontId="3" fillId="0" borderId="10" xfId="0" applyNumberFormat="1" applyFont="1" applyBorder="1" applyAlignment="1">
      <alignment vertical="center" shrinkToFit="1"/>
    </xf>
    <xf numFmtId="3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179" fontId="3" fillId="0" borderId="10" xfId="0" applyNumberFormat="1" applyFont="1" applyBorder="1" applyAlignment="1">
      <alignment horizontal="center" vertical="center"/>
    </xf>
    <xf numFmtId="179" fontId="3" fillId="0" borderId="10" xfId="0" applyNumberFormat="1" applyFont="1" applyBorder="1" applyAlignment="1">
      <alignment vertical="center" shrinkToFit="1"/>
    </xf>
    <xf numFmtId="3" fontId="3" fillId="0" borderId="10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2" fillId="0" borderId="0" xfId="0" applyFont="1" applyAlignment="1">
      <alignment horizontal="left"/>
    </xf>
    <xf numFmtId="0" fontId="3" fillId="0" borderId="23" xfId="0" applyFont="1" applyBorder="1" applyAlignment="1">
      <alignment horizontal="center" vertical="center"/>
    </xf>
    <xf numFmtId="179" fontId="3" fillId="0" borderId="22" xfId="0" applyNumberFormat="1" applyFont="1" applyBorder="1" applyAlignment="1">
      <alignment horizontal="right" vertical="center"/>
    </xf>
    <xf numFmtId="3" fontId="3" fillId="0" borderId="17" xfId="0" applyNumberFormat="1" applyFont="1" applyBorder="1" applyAlignment="1">
      <alignment vertical="center"/>
    </xf>
    <xf numFmtId="0" fontId="25" fillId="0" borderId="17" xfId="0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49" fontId="3" fillId="0" borderId="14" xfId="0" applyNumberFormat="1" applyFont="1" applyBorder="1" applyAlignment="1">
      <alignment horizontal="center" vertical="center"/>
    </xf>
    <xf numFmtId="178" fontId="3" fillId="0" borderId="17" xfId="33" applyNumberFormat="1" applyFont="1" applyFill="1" applyBorder="1" applyAlignment="1">
      <alignment horizontal="center" vertical="center"/>
    </xf>
    <xf numFmtId="3" fontId="3" fillId="0" borderId="17" xfId="0" applyNumberFormat="1" applyFont="1" applyBorder="1" applyAlignment="1">
      <alignment vertical="center" wrapText="1" shrinkToFit="1"/>
    </xf>
    <xf numFmtId="0" fontId="3" fillId="0" borderId="17" xfId="0" applyFont="1" applyBorder="1" applyAlignment="1">
      <alignment horizontal="center" vertical="center"/>
    </xf>
    <xf numFmtId="178" fontId="3" fillId="0" borderId="0" xfId="33" applyNumberFormat="1" applyFont="1" applyFill="1" applyBorder="1" applyAlignment="1">
      <alignment horizontal="center" vertical="center"/>
    </xf>
    <xf numFmtId="38" fontId="3" fillId="0" borderId="0" xfId="33" applyFont="1" applyFill="1" applyBorder="1" applyAlignment="1">
      <alignment horizontal="center" vertical="center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5" fillId="0" borderId="11" xfId="0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177" fontId="3" fillId="0" borderId="23" xfId="0" applyNumberFormat="1" applyFont="1" applyBorder="1" applyAlignment="1">
      <alignment horizontal="center" vertical="center"/>
    </xf>
    <xf numFmtId="177" fontId="3" fillId="0" borderId="28" xfId="0" applyNumberFormat="1" applyFont="1" applyBorder="1" applyAlignment="1">
      <alignment horizontal="center" vertical="center"/>
    </xf>
    <xf numFmtId="179" fontId="3" fillId="0" borderId="10" xfId="33" applyNumberFormat="1" applyFont="1" applyFill="1" applyBorder="1" applyAlignment="1">
      <alignment horizontal="center" vertical="center"/>
    </xf>
    <xf numFmtId="179" fontId="3" fillId="0" borderId="14" xfId="0" applyNumberFormat="1" applyFont="1" applyBorder="1" applyAlignment="1">
      <alignment horizontal="center" vertical="center"/>
    </xf>
    <xf numFmtId="179" fontId="3" fillId="0" borderId="19" xfId="0" applyNumberFormat="1" applyFont="1" applyBorder="1" applyAlignment="1">
      <alignment horizontal="center" vertical="center"/>
    </xf>
    <xf numFmtId="179" fontId="3" fillId="0" borderId="13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176" fontId="3" fillId="0" borderId="13" xfId="0" applyNumberFormat="1" applyFont="1" applyBorder="1" applyAlignment="1">
      <alignment horizontal="center" vertical="center"/>
    </xf>
    <xf numFmtId="176" fontId="26" fillId="0" borderId="15" xfId="0" applyNumberFormat="1" applyFont="1" applyBorder="1" applyAlignment="1">
      <alignment vertical="center"/>
    </xf>
    <xf numFmtId="176" fontId="26" fillId="0" borderId="0" xfId="0" applyNumberFormat="1" applyFont="1" applyAlignment="1">
      <alignment vertical="center"/>
    </xf>
    <xf numFmtId="0" fontId="4" fillId="0" borderId="0" xfId="0" applyFont="1" applyProtection="1">
      <protection locked="0"/>
    </xf>
    <xf numFmtId="0" fontId="3" fillId="0" borderId="13" xfId="0" applyFont="1" applyBorder="1" applyAlignment="1">
      <alignment horizontal="center" vertical="center" shrinkToFit="1"/>
    </xf>
    <xf numFmtId="178" fontId="3" fillId="0" borderId="10" xfId="0" applyNumberFormat="1" applyFont="1" applyBorder="1" applyAlignment="1">
      <alignment horizontal="center" vertical="center"/>
    </xf>
    <xf numFmtId="179" fontId="3" fillId="0" borderId="10" xfId="0" applyNumberFormat="1" applyFont="1" applyBorder="1" applyAlignment="1">
      <alignment horizontal="center" vertical="center" shrinkToFit="1"/>
    </xf>
    <xf numFmtId="0" fontId="3" fillId="24" borderId="0" xfId="0" applyFont="1" applyFill="1" applyAlignment="1">
      <alignment vertical="center"/>
    </xf>
    <xf numFmtId="0" fontId="27" fillId="0" borderId="10" xfId="0" applyFont="1" applyBorder="1" applyAlignment="1">
      <alignment horizontal="center" vertical="center" wrapText="1" shrinkToFit="1"/>
    </xf>
    <xf numFmtId="49" fontId="3" fillId="24" borderId="10" xfId="0" applyNumberFormat="1" applyFont="1" applyFill="1" applyBorder="1" applyAlignment="1">
      <alignment horizontal="center" vertical="center"/>
    </xf>
    <xf numFmtId="38" fontId="3" fillId="24" borderId="10" xfId="33" applyFont="1" applyFill="1" applyBorder="1" applyAlignment="1">
      <alignment horizontal="center" vertical="center"/>
    </xf>
    <xf numFmtId="38" fontId="3" fillId="24" borderId="11" xfId="33" applyFont="1" applyFill="1" applyBorder="1" applyAlignment="1">
      <alignment horizontal="center" vertical="center"/>
    </xf>
    <xf numFmtId="38" fontId="3" fillId="24" borderId="19" xfId="33" applyFont="1" applyFill="1" applyBorder="1" applyAlignment="1">
      <alignment horizontal="center" vertical="center"/>
    </xf>
    <xf numFmtId="38" fontId="3" fillId="24" borderId="18" xfId="33" applyFont="1" applyFill="1" applyBorder="1" applyAlignment="1">
      <alignment horizontal="center" vertical="center"/>
    </xf>
    <xf numFmtId="0" fontId="3" fillId="0" borderId="24" xfId="0" applyFont="1" applyBorder="1" applyAlignment="1">
      <alignment horizontal="right" vertical="center"/>
    </xf>
    <xf numFmtId="3" fontId="3" fillId="24" borderId="14" xfId="0" applyNumberFormat="1" applyFont="1" applyFill="1" applyBorder="1" applyAlignment="1">
      <alignment horizontal="center" vertical="center"/>
    </xf>
    <xf numFmtId="3" fontId="3" fillId="24" borderId="16" xfId="0" applyNumberFormat="1" applyFont="1" applyFill="1" applyBorder="1" applyAlignment="1">
      <alignment horizontal="center" vertical="center"/>
    </xf>
    <xf numFmtId="3" fontId="3" fillId="24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Border="1" applyAlignment="1">
      <alignment horizontal="center" vertical="center"/>
    </xf>
    <xf numFmtId="3" fontId="3" fillId="0" borderId="16" xfId="0" applyNumberFormat="1" applyFont="1" applyBorder="1" applyAlignment="1">
      <alignment horizontal="center" vertical="center"/>
    </xf>
    <xf numFmtId="3" fontId="3" fillId="0" borderId="13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3" fontId="3" fillId="0" borderId="14" xfId="0" applyNumberFormat="1" applyFont="1" applyBorder="1" applyAlignment="1">
      <alignment horizontal="center" vertical="center" wrapText="1" shrinkToFit="1"/>
    </xf>
    <xf numFmtId="3" fontId="3" fillId="0" borderId="16" xfId="0" applyNumberFormat="1" applyFont="1" applyBorder="1" applyAlignment="1">
      <alignment horizontal="center" vertical="center" wrapText="1" shrinkToFit="1"/>
    </xf>
    <xf numFmtId="3" fontId="3" fillId="0" borderId="13" xfId="0" applyNumberFormat="1" applyFont="1" applyBorder="1" applyAlignment="1">
      <alignment horizontal="center" vertical="center" wrapText="1" shrinkToFit="1"/>
    </xf>
    <xf numFmtId="0" fontId="3" fillId="0" borderId="15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top" wrapText="1"/>
    </xf>
    <xf numFmtId="0" fontId="3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78" fontId="3" fillId="0" borderId="11" xfId="33" applyNumberFormat="1" applyFont="1" applyFill="1" applyBorder="1" applyAlignment="1">
      <alignment horizontal="center" vertical="center"/>
    </xf>
    <xf numFmtId="178" fontId="3" fillId="0" borderId="32" xfId="33" applyNumberFormat="1" applyFont="1" applyFill="1" applyBorder="1" applyAlignment="1">
      <alignment horizontal="center" vertical="center"/>
    </xf>
    <xf numFmtId="178" fontId="3" fillId="0" borderId="18" xfId="33" applyNumberFormat="1" applyFont="1" applyFill="1" applyBorder="1" applyAlignment="1">
      <alignment horizontal="center" vertical="center"/>
    </xf>
    <xf numFmtId="178" fontId="3" fillId="0" borderId="20" xfId="33" applyNumberFormat="1" applyFont="1" applyFill="1" applyBorder="1" applyAlignment="1">
      <alignment horizontal="center" vertical="center"/>
    </xf>
    <xf numFmtId="178" fontId="3" fillId="0" borderId="17" xfId="33" applyNumberFormat="1" applyFont="1" applyFill="1" applyBorder="1" applyAlignment="1">
      <alignment horizontal="center" vertical="center"/>
    </xf>
    <xf numFmtId="178" fontId="3" fillId="0" borderId="25" xfId="33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20" xfId="0" applyNumberFormat="1" applyFont="1" applyBorder="1" applyAlignment="1">
      <alignment horizontal="center" vertical="center"/>
    </xf>
    <xf numFmtId="176" fontId="3" fillId="0" borderId="25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176" fontId="3" fillId="0" borderId="31" xfId="0" applyNumberFormat="1" applyFont="1" applyBorder="1" applyAlignment="1">
      <alignment horizontal="center" vertical="center"/>
    </xf>
    <xf numFmtId="176" fontId="3" fillId="0" borderId="35" xfId="0" applyNumberFormat="1" applyFont="1" applyBorder="1" applyAlignment="1">
      <alignment horizontal="center" vertical="center"/>
    </xf>
    <xf numFmtId="176" fontId="3" fillId="0" borderId="33" xfId="0" applyNumberFormat="1" applyFont="1" applyBorder="1" applyAlignment="1">
      <alignment horizontal="center" vertical="center"/>
    </xf>
    <xf numFmtId="176" fontId="3" fillId="0" borderId="26" xfId="0" applyNumberFormat="1" applyFont="1" applyBorder="1" applyAlignment="1">
      <alignment horizontal="center" vertical="center"/>
    </xf>
    <xf numFmtId="176" fontId="3" fillId="0" borderId="27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0" xfId="0" applyFont="1" applyAlignment="1">
      <alignment vertical="center"/>
    </xf>
    <xf numFmtId="177" fontId="3" fillId="0" borderId="14" xfId="0" applyNumberFormat="1" applyFont="1" applyBorder="1" applyAlignment="1">
      <alignment horizontal="center" vertical="center"/>
    </xf>
    <xf numFmtId="177" fontId="3" fillId="0" borderId="34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177" fontId="3" fillId="0" borderId="16" xfId="0" applyNumberFormat="1" applyFont="1" applyBorder="1" applyAlignment="1">
      <alignment horizontal="center" vertical="center"/>
    </xf>
    <xf numFmtId="177" fontId="3" fillId="0" borderId="13" xfId="0" applyNumberFormat="1" applyFont="1" applyBorder="1" applyAlignment="1">
      <alignment horizontal="center" vertical="center"/>
    </xf>
    <xf numFmtId="176" fontId="3" fillId="0" borderId="28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6" xfId="0" applyFont="1" applyBorder="1"/>
    <xf numFmtId="0" fontId="3" fillId="0" borderId="13" xfId="0" applyFont="1" applyBorder="1"/>
    <xf numFmtId="0" fontId="3" fillId="0" borderId="36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/>
    </xf>
    <xf numFmtId="0" fontId="3" fillId="0" borderId="24" xfId="0" applyFont="1" applyBorder="1" applyAlignment="1">
      <alignment horizontal="right" vertical="center" shrinkToFit="1"/>
    </xf>
    <xf numFmtId="176" fontId="3" fillId="0" borderId="11" xfId="0" applyNumberFormat="1" applyFont="1" applyBorder="1" applyAlignment="1">
      <alignment horizontal="center" vertical="center"/>
    </xf>
    <xf numFmtId="176" fontId="3" fillId="0" borderId="18" xfId="0" applyNumberFormat="1" applyFont="1" applyBorder="1" applyAlignment="1">
      <alignment horizontal="center" vertical="center"/>
    </xf>
    <xf numFmtId="176" fontId="3" fillId="0" borderId="32" xfId="0" applyNumberFormat="1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0" fontId="24" fillId="0" borderId="4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textRotation="255"/>
    </xf>
    <xf numFmtId="0" fontId="3" fillId="0" borderId="16" xfId="0" applyFont="1" applyBorder="1" applyAlignment="1">
      <alignment horizontal="center" vertical="center" textRotation="255"/>
    </xf>
    <xf numFmtId="0" fontId="3" fillId="0" borderId="13" xfId="0" applyFont="1" applyBorder="1" applyAlignment="1">
      <alignment horizontal="center" vertical="center" textRotation="255"/>
    </xf>
    <xf numFmtId="0" fontId="24" fillId="0" borderId="18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 shrinkToFit="1"/>
    </xf>
    <xf numFmtId="0" fontId="24" fillId="0" borderId="18" xfId="0" applyFont="1" applyBorder="1" applyAlignment="1">
      <alignment horizontal="center" vertical="center" shrinkToFit="1"/>
    </xf>
    <xf numFmtId="0" fontId="0" fillId="0" borderId="0" xfId="0" applyFont="1" applyAlignment="1">
      <alignment vertical="center"/>
    </xf>
    <xf numFmtId="0" fontId="0" fillId="0" borderId="32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0" xfId="0" applyFont="1"/>
    <xf numFmtId="0" fontId="0" fillId="0" borderId="18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/>
    <xf numFmtId="182" fontId="0" fillId="0" borderId="0" xfId="0" applyNumberFormat="1" applyFont="1"/>
    <xf numFmtId="0" fontId="0" fillId="0" borderId="0" xfId="0" applyFont="1" applyAlignment="1">
      <alignment shrinkToFit="1"/>
    </xf>
    <xf numFmtId="0" fontId="0" fillId="0" borderId="0" xfId="0" applyFont="1" applyAlignment="1">
      <alignment horizontal="right"/>
    </xf>
    <xf numFmtId="0" fontId="0" fillId="0" borderId="27" xfId="0" applyFont="1" applyBorder="1" applyAlignment="1">
      <alignment vertical="center"/>
    </xf>
    <xf numFmtId="0" fontId="0" fillId="0" borderId="0" xfId="0" applyFont="1" applyProtection="1">
      <protection locked="0"/>
    </xf>
    <xf numFmtId="0" fontId="0" fillId="0" borderId="16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right" vertical="center"/>
    </xf>
    <xf numFmtId="0" fontId="0" fillId="0" borderId="0" xfId="0" applyFont="1" applyAlignment="1">
      <alignment vertical="top"/>
    </xf>
    <xf numFmtId="0" fontId="0" fillId="0" borderId="0" xfId="0" applyFont="1" applyAlignment="1">
      <alignment vertical="top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38100</xdr:rowOff>
    </xdr:from>
    <xdr:to>
      <xdr:col>0</xdr:col>
      <xdr:colOff>495300</xdr:colOff>
      <xdr:row>18</xdr:row>
      <xdr:rowOff>0</xdr:rowOff>
    </xdr:to>
    <xdr:cxnSp macro="">
      <xdr:nvCxnSpPr>
        <xdr:cNvPr id="8751" name="直線コネクタ 2">
          <a:extLst>
            <a:ext uri="{FF2B5EF4-FFF2-40B4-BE49-F238E27FC236}">
              <a16:creationId xmlns:a16="http://schemas.microsoft.com/office/drawing/2014/main" id="{0EBD35A4-D1A5-C5AA-2283-C03799986A13}"/>
            </a:ext>
          </a:extLst>
        </xdr:cNvPr>
        <xdr:cNvCxnSpPr>
          <a:cxnSpLocks noChangeShapeType="1"/>
        </xdr:cNvCxnSpPr>
      </xdr:nvCxnSpPr>
      <xdr:spPr bwMode="auto">
        <a:xfrm>
          <a:off x="0" y="4572000"/>
          <a:ext cx="495300" cy="32385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9525</xdr:rowOff>
    </xdr:from>
    <xdr:to>
      <xdr:col>2</xdr:col>
      <xdr:colOff>0</xdr:colOff>
      <xdr:row>16</xdr:row>
      <xdr:rowOff>0</xdr:rowOff>
    </xdr:to>
    <xdr:sp macro="" textlink="">
      <xdr:nvSpPr>
        <xdr:cNvPr id="11888" name="Line 11">
          <a:extLst>
            <a:ext uri="{FF2B5EF4-FFF2-40B4-BE49-F238E27FC236}">
              <a16:creationId xmlns:a16="http://schemas.microsoft.com/office/drawing/2014/main" id="{39F528D5-7A08-016E-F71C-7AB2770ACDDC}"/>
            </a:ext>
          </a:extLst>
        </xdr:cNvPr>
        <xdr:cNvSpPr>
          <a:spLocks noChangeShapeType="1"/>
        </xdr:cNvSpPr>
      </xdr:nvSpPr>
      <xdr:spPr bwMode="auto">
        <a:xfrm>
          <a:off x="0" y="3429000"/>
          <a:ext cx="1314450" cy="4476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4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43"/>
  <sheetViews>
    <sheetView tabSelected="1" zoomScaleNormal="100" zoomScalePageLayoutView="91" workbookViewId="0"/>
  </sheetViews>
  <sheetFormatPr defaultColWidth="9" defaultRowHeight="13.5" x14ac:dyDescent="0.15"/>
  <cols>
    <col min="1" max="1" width="5.5" style="2" customWidth="1"/>
    <col min="2" max="2" width="3.125" style="2" customWidth="1"/>
    <col min="3" max="3" width="6.125" style="2" customWidth="1"/>
    <col min="4" max="6" width="9" style="2"/>
    <col min="7" max="7" width="9.5" style="2" customWidth="1"/>
    <col min="8" max="8" width="7.875" style="2" customWidth="1"/>
    <col min="9" max="10" width="8.875" style="2" customWidth="1"/>
    <col min="11" max="11" width="7.625" style="21" customWidth="1"/>
    <col min="12" max="12" width="7.125" style="21" customWidth="1"/>
    <col min="13" max="13" width="4.125" style="2" customWidth="1"/>
    <col min="14" max="15" width="9" style="2" customWidth="1"/>
    <col min="16" max="16" width="10.125" style="2" customWidth="1"/>
    <col min="17" max="17" width="23.375" style="2" customWidth="1"/>
    <col min="18" max="18" width="9" style="2"/>
    <col min="19" max="19" width="1.5" style="2" customWidth="1"/>
    <col min="20" max="20" width="7.625" style="2" customWidth="1"/>
    <col min="21" max="16384" width="9" style="2"/>
  </cols>
  <sheetData>
    <row r="1" spans="1:21" ht="18.600000000000001" customHeight="1" x14ac:dyDescent="0.15">
      <c r="C1" s="2" t="s">
        <v>229</v>
      </c>
      <c r="K1" s="17"/>
      <c r="L1" s="17"/>
    </row>
    <row r="2" spans="1:21" ht="18.600000000000001" customHeight="1" x14ac:dyDescent="0.15">
      <c r="A2" s="20" t="s">
        <v>21</v>
      </c>
      <c r="B2" s="20"/>
      <c r="F2" s="18"/>
      <c r="K2" s="17"/>
      <c r="L2" s="17"/>
    </row>
    <row r="3" spans="1:21" ht="18.600000000000001" customHeight="1" x14ac:dyDescent="0.15">
      <c r="C3" s="2" t="s">
        <v>159</v>
      </c>
      <c r="I3" s="2" t="s">
        <v>20</v>
      </c>
      <c r="J3" s="19" t="s">
        <v>174</v>
      </c>
      <c r="K3" s="17"/>
      <c r="L3" s="19"/>
      <c r="U3" s="19"/>
    </row>
    <row r="4" spans="1:21" ht="18.600000000000001" customHeight="1" x14ac:dyDescent="0.15">
      <c r="C4" s="2" t="s">
        <v>66</v>
      </c>
      <c r="I4" s="2" t="s">
        <v>20</v>
      </c>
      <c r="J4" s="19" t="s">
        <v>174</v>
      </c>
      <c r="K4" s="19"/>
      <c r="L4" s="19"/>
      <c r="N4" s="24"/>
    </row>
    <row r="5" spans="1:21" ht="19.350000000000001" customHeight="1" x14ac:dyDescent="0.15">
      <c r="C5" s="2" t="s">
        <v>35</v>
      </c>
      <c r="I5" s="2" t="s">
        <v>20</v>
      </c>
      <c r="J5" s="19" t="s">
        <v>175</v>
      </c>
      <c r="K5" s="19"/>
      <c r="L5" s="19"/>
      <c r="U5" s="19"/>
    </row>
    <row r="6" spans="1:21" ht="19.350000000000001" customHeight="1" x14ac:dyDescent="0.15">
      <c r="C6" s="2" t="s">
        <v>67</v>
      </c>
      <c r="I6" s="2" t="s">
        <v>20</v>
      </c>
      <c r="J6" s="19" t="s">
        <v>175</v>
      </c>
      <c r="K6" s="19"/>
      <c r="L6" s="19"/>
      <c r="U6" s="19"/>
    </row>
    <row r="7" spans="1:21" ht="19.350000000000001" customHeight="1" x14ac:dyDescent="0.15">
      <c r="C7" s="2" t="s">
        <v>68</v>
      </c>
      <c r="I7" s="2" t="s">
        <v>20</v>
      </c>
      <c r="J7" s="19" t="s">
        <v>175</v>
      </c>
      <c r="K7" s="19"/>
      <c r="L7" s="19"/>
      <c r="U7" s="19"/>
    </row>
    <row r="8" spans="1:21" ht="19.350000000000001" customHeight="1" x14ac:dyDescent="0.15">
      <c r="C8" s="2" t="s">
        <v>231</v>
      </c>
      <c r="I8" s="2" t="s">
        <v>20</v>
      </c>
      <c r="J8" s="19" t="s">
        <v>175</v>
      </c>
      <c r="K8" s="19"/>
      <c r="L8" s="19"/>
      <c r="U8" s="19"/>
    </row>
    <row r="9" spans="1:21" ht="19.350000000000001" customHeight="1" x14ac:dyDescent="0.15">
      <c r="C9" s="2" t="s">
        <v>192</v>
      </c>
      <c r="I9" s="2" t="s">
        <v>20</v>
      </c>
      <c r="J9" s="19" t="s">
        <v>176</v>
      </c>
      <c r="K9" s="19"/>
      <c r="L9" s="19"/>
      <c r="U9" s="19"/>
    </row>
    <row r="10" spans="1:21" ht="19.350000000000001" customHeight="1" x14ac:dyDescent="0.15">
      <c r="C10" s="2" t="s">
        <v>193</v>
      </c>
      <c r="I10" s="2" t="s">
        <v>20</v>
      </c>
      <c r="J10" s="19" t="s">
        <v>176</v>
      </c>
      <c r="K10" s="19"/>
      <c r="L10" s="19"/>
      <c r="O10" s="25"/>
      <c r="U10" s="19"/>
    </row>
    <row r="11" spans="1:21" ht="19.350000000000001" customHeight="1" x14ac:dyDescent="0.15">
      <c r="C11" s="2" t="s">
        <v>194</v>
      </c>
      <c r="D11" s="2" t="s">
        <v>28</v>
      </c>
      <c r="I11" s="2" t="s">
        <v>20</v>
      </c>
      <c r="J11" s="19" t="s">
        <v>176</v>
      </c>
      <c r="K11" s="19"/>
      <c r="L11" s="19"/>
      <c r="U11" s="19"/>
    </row>
    <row r="12" spans="1:21" ht="19.350000000000001" customHeight="1" x14ac:dyDescent="0.15">
      <c r="A12" s="19"/>
      <c r="B12" s="19"/>
      <c r="C12" s="21" t="s">
        <v>195</v>
      </c>
      <c r="D12" s="21"/>
      <c r="E12" s="21"/>
      <c r="F12" s="21"/>
      <c r="I12" s="2" t="s">
        <v>20</v>
      </c>
      <c r="J12" s="19" t="s">
        <v>177</v>
      </c>
      <c r="K12" s="19"/>
      <c r="L12" s="19"/>
      <c r="U12" s="19"/>
    </row>
    <row r="13" spans="1:21" ht="19.350000000000001" customHeight="1" x14ac:dyDescent="0.15">
      <c r="C13" s="21" t="s">
        <v>196</v>
      </c>
      <c r="D13" s="21"/>
      <c r="E13" s="21"/>
      <c r="F13" s="21"/>
      <c r="I13" s="2" t="s">
        <v>20</v>
      </c>
      <c r="J13" s="19" t="s">
        <v>177</v>
      </c>
      <c r="K13" s="19"/>
      <c r="L13" s="19"/>
      <c r="M13" s="18"/>
      <c r="N13" s="18"/>
      <c r="U13" s="19"/>
    </row>
    <row r="14" spans="1:21" ht="19.350000000000001" customHeight="1" x14ac:dyDescent="0.15">
      <c r="C14" s="21" t="s">
        <v>197</v>
      </c>
      <c r="D14" s="21"/>
      <c r="E14" s="21"/>
      <c r="F14" s="21"/>
      <c r="I14" s="2" t="s">
        <v>20</v>
      </c>
      <c r="J14" s="19" t="s">
        <v>178</v>
      </c>
      <c r="K14" s="19"/>
      <c r="L14" s="19"/>
      <c r="U14" s="19"/>
    </row>
    <row r="15" spans="1:21" ht="19.350000000000001" customHeight="1" x14ac:dyDescent="0.15">
      <c r="C15" s="21" t="s">
        <v>198</v>
      </c>
      <c r="D15" s="21"/>
      <c r="E15" s="21"/>
      <c r="F15" s="21"/>
      <c r="I15" s="2" t="s">
        <v>20</v>
      </c>
      <c r="J15" s="19" t="s">
        <v>178</v>
      </c>
      <c r="K15" s="19"/>
      <c r="L15" s="19"/>
      <c r="U15" s="19"/>
    </row>
    <row r="16" spans="1:21" ht="19.350000000000001" customHeight="1" x14ac:dyDescent="0.15">
      <c r="C16" s="21" t="s">
        <v>199</v>
      </c>
      <c r="D16" s="21"/>
      <c r="E16" s="21"/>
      <c r="F16" s="21"/>
      <c r="I16" s="2" t="s">
        <v>20</v>
      </c>
      <c r="J16" s="19" t="s">
        <v>179</v>
      </c>
      <c r="K16" s="19"/>
      <c r="L16" s="19"/>
      <c r="U16" s="19"/>
    </row>
    <row r="17" spans="3:27" ht="19.350000000000001" customHeight="1" x14ac:dyDescent="0.15">
      <c r="C17" s="21" t="s">
        <v>200</v>
      </c>
      <c r="D17" s="21"/>
      <c r="E17" s="21"/>
      <c r="F17" s="21"/>
      <c r="I17" s="2" t="s">
        <v>20</v>
      </c>
      <c r="J17" s="19" t="s">
        <v>179</v>
      </c>
      <c r="K17" s="19"/>
      <c r="L17" s="19"/>
      <c r="U17" s="19"/>
    </row>
    <row r="18" spans="3:27" ht="19.350000000000001" customHeight="1" x14ac:dyDescent="0.15">
      <c r="C18" s="2" t="s">
        <v>201</v>
      </c>
      <c r="I18" s="2" t="s">
        <v>20</v>
      </c>
      <c r="J18" s="19" t="s">
        <v>179</v>
      </c>
      <c r="K18" s="19"/>
      <c r="L18" s="19"/>
      <c r="U18" s="19"/>
    </row>
    <row r="19" spans="3:27" ht="19.350000000000001" customHeight="1" x14ac:dyDescent="0.15">
      <c r="C19" s="2" t="s">
        <v>202</v>
      </c>
      <c r="D19" s="18"/>
      <c r="E19" s="62"/>
      <c r="F19" s="62"/>
      <c r="G19" s="62"/>
      <c r="I19" s="2" t="s">
        <v>20</v>
      </c>
      <c r="J19" s="19" t="s">
        <v>180</v>
      </c>
      <c r="K19" s="2"/>
      <c r="L19" s="19"/>
      <c r="M19" s="19"/>
      <c r="V19" s="19"/>
    </row>
    <row r="20" spans="3:27" ht="19.350000000000001" customHeight="1" x14ac:dyDescent="0.15">
      <c r="C20" s="2" t="s">
        <v>203</v>
      </c>
      <c r="I20" s="2" t="s">
        <v>20</v>
      </c>
      <c r="J20" s="19" t="s">
        <v>180</v>
      </c>
      <c r="K20" s="19"/>
      <c r="L20" s="19"/>
      <c r="U20" s="19"/>
    </row>
    <row r="21" spans="3:27" ht="19.350000000000001" customHeight="1" x14ac:dyDescent="0.15">
      <c r="K21" s="19"/>
      <c r="L21" s="19"/>
      <c r="U21" s="19"/>
    </row>
    <row r="22" spans="3:27" ht="19.350000000000001" customHeight="1" x14ac:dyDescent="0.15">
      <c r="K22" s="19"/>
      <c r="L22" s="19"/>
    </row>
    <row r="23" spans="3:27" ht="19.350000000000001" customHeight="1" x14ac:dyDescent="0.15">
      <c r="E23" s="202"/>
      <c r="F23" s="202"/>
      <c r="G23" s="202"/>
      <c r="H23" s="202"/>
      <c r="I23" s="202"/>
      <c r="K23" s="19"/>
      <c r="L23" s="19"/>
      <c r="U23" s="19"/>
    </row>
    <row r="24" spans="3:27" ht="19.350000000000001" customHeight="1" x14ac:dyDescent="0.15">
      <c r="E24" s="202"/>
      <c r="F24" s="202"/>
      <c r="G24" s="202"/>
      <c r="H24" s="202"/>
      <c r="I24" s="202"/>
      <c r="K24" s="19"/>
      <c r="L24" s="19"/>
      <c r="U24" s="19"/>
    </row>
    <row r="25" spans="3:27" ht="19.350000000000001" customHeight="1" x14ac:dyDescent="0.15">
      <c r="K25" s="19"/>
      <c r="L25" s="19"/>
      <c r="U25" s="19"/>
    </row>
    <row r="26" spans="3:27" ht="19.350000000000001" customHeight="1" x14ac:dyDescent="0.15">
      <c r="K26" s="19"/>
      <c r="L26" s="19"/>
      <c r="U26" s="19"/>
    </row>
    <row r="27" spans="3:27" ht="19.350000000000001" customHeight="1" x14ac:dyDescent="0.15">
      <c r="K27" s="18"/>
      <c r="L27" s="19"/>
      <c r="U27" s="19"/>
      <c r="AA27" s="6"/>
    </row>
    <row r="28" spans="3:27" ht="19.350000000000001" customHeight="1" x14ac:dyDescent="0.15">
      <c r="K28" s="19"/>
      <c r="L28" s="19"/>
      <c r="U28" s="19"/>
    </row>
    <row r="29" spans="3:27" ht="19.350000000000001" customHeight="1" x14ac:dyDescent="0.15">
      <c r="K29" s="19"/>
      <c r="L29" s="19"/>
      <c r="U29" s="19"/>
    </row>
    <row r="30" spans="3:27" ht="19.350000000000001" customHeight="1" x14ac:dyDescent="0.15">
      <c r="K30" s="19"/>
      <c r="L30" s="19"/>
      <c r="U30" s="19"/>
    </row>
    <row r="31" spans="3:27" ht="19.350000000000001" customHeight="1" x14ac:dyDescent="0.15">
      <c r="K31" s="19"/>
      <c r="L31" s="19"/>
      <c r="U31" s="19"/>
    </row>
    <row r="32" spans="3:27" ht="19.350000000000001" customHeight="1" x14ac:dyDescent="0.15">
      <c r="K32" s="19"/>
      <c r="L32" s="19"/>
      <c r="U32" s="19"/>
    </row>
    <row r="33" spans="11:12" ht="19.350000000000001" customHeight="1" x14ac:dyDescent="0.15">
      <c r="K33" s="19"/>
      <c r="L33" s="19"/>
    </row>
    <row r="34" spans="11:12" ht="19.350000000000001" customHeight="1" x14ac:dyDescent="0.15">
      <c r="K34" s="19"/>
      <c r="L34" s="19"/>
    </row>
    <row r="35" spans="11:12" ht="19.350000000000001" customHeight="1" x14ac:dyDescent="0.15">
      <c r="K35" s="2"/>
      <c r="L35" s="19"/>
    </row>
    <row r="36" spans="11:12" ht="19.350000000000001" customHeight="1" x14ac:dyDescent="0.15">
      <c r="K36" s="2"/>
      <c r="L36" s="19"/>
    </row>
    <row r="37" spans="11:12" ht="19.350000000000001" customHeight="1" x14ac:dyDescent="0.15">
      <c r="K37" s="2"/>
      <c r="L37" s="2"/>
    </row>
    <row r="38" spans="11:12" ht="19.350000000000001" customHeight="1" x14ac:dyDescent="0.15">
      <c r="K38" s="17"/>
      <c r="L38" s="17"/>
    </row>
    <row r="39" spans="11:12" ht="19.350000000000001" customHeight="1" x14ac:dyDescent="0.15">
      <c r="K39" s="17"/>
      <c r="L39" s="17"/>
    </row>
    <row r="40" spans="11:12" ht="19.350000000000001" customHeight="1" x14ac:dyDescent="0.15">
      <c r="K40" s="17"/>
      <c r="L40" s="17"/>
    </row>
    <row r="41" spans="11:12" ht="19.350000000000001" customHeight="1" x14ac:dyDescent="0.15">
      <c r="K41" s="17"/>
      <c r="L41" s="17"/>
    </row>
    <row r="42" spans="11:12" ht="19.350000000000001" customHeight="1" x14ac:dyDescent="0.15">
      <c r="K42" s="17"/>
      <c r="L42" s="17"/>
    </row>
    <row r="43" spans="11:12" ht="19.350000000000001" customHeight="1" x14ac:dyDescent="0.15">
      <c r="K43" s="17"/>
      <c r="L43" s="17"/>
    </row>
    <row r="44" spans="11:12" ht="19.350000000000001" customHeight="1" x14ac:dyDescent="0.15">
      <c r="K44" s="17"/>
      <c r="L44" s="17"/>
    </row>
    <row r="45" spans="11:12" ht="21" customHeight="1" x14ac:dyDescent="0.15">
      <c r="K45" s="17"/>
      <c r="L45" s="17"/>
    </row>
    <row r="46" spans="11:12" ht="21" customHeight="1" x14ac:dyDescent="0.15">
      <c r="K46" s="17"/>
      <c r="L46" s="17"/>
    </row>
    <row r="47" spans="11:12" ht="21" customHeight="1" x14ac:dyDescent="0.15">
      <c r="K47" s="17"/>
      <c r="L47" s="17"/>
    </row>
    <row r="48" spans="11:12" ht="21" customHeight="1" x14ac:dyDescent="0.15">
      <c r="K48" s="17"/>
      <c r="L48" s="17"/>
    </row>
    <row r="49" spans="11:12" ht="21" customHeight="1" x14ac:dyDescent="0.15">
      <c r="K49" s="17"/>
      <c r="L49" s="17"/>
    </row>
    <row r="50" spans="11:12" ht="21" customHeight="1" x14ac:dyDescent="0.15">
      <c r="K50" s="17"/>
      <c r="L50" s="17"/>
    </row>
    <row r="51" spans="11:12" ht="21" customHeight="1" x14ac:dyDescent="0.15">
      <c r="K51" s="17"/>
      <c r="L51" s="17"/>
    </row>
    <row r="52" spans="11:12" ht="21" customHeight="1" x14ac:dyDescent="0.15">
      <c r="K52" s="17"/>
      <c r="L52" s="17"/>
    </row>
    <row r="53" spans="11:12" ht="21" customHeight="1" x14ac:dyDescent="0.15">
      <c r="K53" s="17"/>
      <c r="L53" s="17"/>
    </row>
    <row r="54" spans="11:12" ht="21" customHeight="1" x14ac:dyDescent="0.15">
      <c r="K54" s="17"/>
      <c r="L54" s="17"/>
    </row>
    <row r="55" spans="11:12" ht="21" customHeight="1" x14ac:dyDescent="0.15">
      <c r="K55" s="17"/>
      <c r="L55" s="17"/>
    </row>
    <row r="56" spans="11:12" x14ac:dyDescent="0.15">
      <c r="K56" s="17"/>
      <c r="L56" s="17"/>
    </row>
    <row r="57" spans="11:12" x14ac:dyDescent="0.15">
      <c r="K57" s="17"/>
      <c r="L57" s="17"/>
    </row>
    <row r="58" spans="11:12" x14ac:dyDescent="0.15">
      <c r="K58" s="17"/>
      <c r="L58" s="17"/>
    </row>
    <row r="59" spans="11:12" x14ac:dyDescent="0.15">
      <c r="K59" s="17"/>
      <c r="L59" s="17"/>
    </row>
    <row r="60" spans="11:12" x14ac:dyDescent="0.15">
      <c r="K60" s="17"/>
      <c r="L60" s="17"/>
    </row>
    <row r="61" spans="11:12" x14ac:dyDescent="0.15">
      <c r="K61" s="17"/>
      <c r="L61" s="17"/>
    </row>
    <row r="62" spans="11:12" x14ac:dyDescent="0.15">
      <c r="K62" s="17"/>
      <c r="L62" s="17"/>
    </row>
    <row r="63" spans="11:12" x14ac:dyDescent="0.15">
      <c r="K63" s="17"/>
      <c r="L63" s="17"/>
    </row>
    <row r="64" spans="11:12" x14ac:dyDescent="0.15">
      <c r="K64" s="17"/>
      <c r="L64" s="17"/>
    </row>
    <row r="65" spans="11:12" x14ac:dyDescent="0.15">
      <c r="K65" s="17"/>
      <c r="L65" s="17"/>
    </row>
    <row r="66" spans="11:12" x14ac:dyDescent="0.15">
      <c r="K66" s="17"/>
      <c r="L66" s="17"/>
    </row>
    <row r="67" spans="11:12" x14ac:dyDescent="0.15">
      <c r="K67" s="17"/>
      <c r="L67" s="17"/>
    </row>
    <row r="68" spans="11:12" x14ac:dyDescent="0.15">
      <c r="K68" s="17"/>
      <c r="L68" s="17"/>
    </row>
    <row r="69" spans="11:12" x14ac:dyDescent="0.15">
      <c r="K69" s="17"/>
      <c r="L69" s="17"/>
    </row>
    <row r="70" spans="11:12" x14ac:dyDescent="0.15">
      <c r="K70" s="17"/>
      <c r="L70" s="17"/>
    </row>
    <row r="71" spans="11:12" x14ac:dyDescent="0.15">
      <c r="K71" s="17"/>
      <c r="L71" s="17"/>
    </row>
    <row r="72" spans="11:12" x14ac:dyDescent="0.15">
      <c r="K72" s="17"/>
      <c r="L72" s="17"/>
    </row>
    <row r="73" spans="11:12" x14ac:dyDescent="0.15">
      <c r="K73" s="17"/>
      <c r="L73" s="17"/>
    </row>
    <row r="74" spans="11:12" x14ac:dyDescent="0.15">
      <c r="K74" s="17"/>
      <c r="L74" s="17"/>
    </row>
    <row r="75" spans="11:12" x14ac:dyDescent="0.15">
      <c r="K75" s="17"/>
      <c r="L75" s="17"/>
    </row>
    <row r="76" spans="11:12" x14ac:dyDescent="0.15">
      <c r="K76" s="17"/>
      <c r="L76" s="17"/>
    </row>
    <row r="77" spans="11:12" x14ac:dyDescent="0.15">
      <c r="K77" s="17"/>
      <c r="L77" s="17"/>
    </row>
    <row r="78" spans="11:12" x14ac:dyDescent="0.15">
      <c r="K78" s="17"/>
      <c r="L78" s="17"/>
    </row>
    <row r="79" spans="11:12" x14ac:dyDescent="0.15">
      <c r="K79" s="17"/>
      <c r="L79" s="17"/>
    </row>
    <row r="80" spans="11:12" x14ac:dyDescent="0.15">
      <c r="K80" s="17"/>
      <c r="L80" s="17"/>
    </row>
    <row r="81" spans="11:12" x14ac:dyDescent="0.15">
      <c r="K81" s="17"/>
      <c r="L81" s="17"/>
    </row>
    <row r="82" spans="11:12" x14ac:dyDescent="0.15">
      <c r="K82" s="17"/>
      <c r="L82" s="17"/>
    </row>
    <row r="83" spans="11:12" x14ac:dyDescent="0.15">
      <c r="K83" s="17"/>
      <c r="L83" s="17"/>
    </row>
    <row r="84" spans="11:12" x14ac:dyDescent="0.15">
      <c r="K84" s="17"/>
      <c r="L84" s="17"/>
    </row>
    <row r="85" spans="11:12" x14ac:dyDescent="0.15">
      <c r="K85" s="17"/>
      <c r="L85" s="17"/>
    </row>
    <row r="86" spans="11:12" x14ac:dyDescent="0.15">
      <c r="K86" s="17"/>
      <c r="L86" s="17"/>
    </row>
    <row r="87" spans="11:12" x14ac:dyDescent="0.15">
      <c r="K87" s="17"/>
      <c r="L87" s="17"/>
    </row>
    <row r="88" spans="11:12" x14ac:dyDescent="0.15">
      <c r="K88" s="17"/>
      <c r="L88" s="17"/>
    </row>
    <row r="89" spans="11:12" x14ac:dyDescent="0.15">
      <c r="K89" s="17"/>
      <c r="L89" s="17"/>
    </row>
    <row r="90" spans="11:12" x14ac:dyDescent="0.15">
      <c r="K90" s="17"/>
      <c r="L90" s="17"/>
    </row>
    <row r="91" spans="11:12" x14ac:dyDescent="0.15">
      <c r="K91" s="17"/>
      <c r="L91" s="17"/>
    </row>
    <row r="92" spans="11:12" x14ac:dyDescent="0.15">
      <c r="K92" s="17"/>
      <c r="L92" s="17"/>
    </row>
    <row r="93" spans="11:12" x14ac:dyDescent="0.15">
      <c r="K93" s="17"/>
      <c r="L93" s="17"/>
    </row>
    <row r="94" spans="11:12" x14ac:dyDescent="0.15">
      <c r="K94" s="17"/>
      <c r="L94" s="17"/>
    </row>
    <row r="95" spans="11:12" x14ac:dyDescent="0.15">
      <c r="K95" s="17"/>
      <c r="L95" s="17"/>
    </row>
    <row r="96" spans="11:12" x14ac:dyDescent="0.15">
      <c r="K96" s="17"/>
      <c r="L96" s="17"/>
    </row>
    <row r="97" spans="11:12" x14ac:dyDescent="0.15">
      <c r="K97" s="17"/>
      <c r="L97" s="17"/>
    </row>
    <row r="98" spans="11:12" x14ac:dyDescent="0.15">
      <c r="K98" s="17"/>
      <c r="L98" s="17"/>
    </row>
    <row r="99" spans="11:12" x14ac:dyDescent="0.15">
      <c r="K99" s="17"/>
      <c r="L99" s="17"/>
    </row>
    <row r="100" spans="11:12" x14ac:dyDescent="0.15">
      <c r="K100" s="17"/>
      <c r="L100" s="17"/>
    </row>
    <row r="101" spans="11:12" x14ac:dyDescent="0.15">
      <c r="K101" s="17"/>
      <c r="L101" s="17"/>
    </row>
    <row r="102" spans="11:12" x14ac:dyDescent="0.15">
      <c r="K102" s="17"/>
      <c r="L102" s="17"/>
    </row>
    <row r="103" spans="11:12" x14ac:dyDescent="0.15">
      <c r="K103" s="17"/>
      <c r="L103" s="17"/>
    </row>
    <row r="104" spans="11:12" x14ac:dyDescent="0.15">
      <c r="K104" s="17"/>
      <c r="L104" s="17"/>
    </row>
    <row r="105" spans="11:12" x14ac:dyDescent="0.15">
      <c r="K105" s="17"/>
      <c r="L105" s="17"/>
    </row>
    <row r="106" spans="11:12" x14ac:dyDescent="0.15">
      <c r="K106" s="17"/>
      <c r="L106" s="17"/>
    </row>
    <row r="107" spans="11:12" x14ac:dyDescent="0.15">
      <c r="K107" s="17"/>
      <c r="L107" s="17"/>
    </row>
    <row r="108" spans="11:12" x14ac:dyDescent="0.15">
      <c r="K108" s="17"/>
      <c r="L108" s="17"/>
    </row>
    <row r="109" spans="11:12" x14ac:dyDescent="0.15">
      <c r="K109" s="17"/>
      <c r="L109" s="17"/>
    </row>
    <row r="110" spans="11:12" x14ac:dyDescent="0.15">
      <c r="K110" s="17"/>
      <c r="L110" s="17"/>
    </row>
    <row r="111" spans="11:12" x14ac:dyDescent="0.15">
      <c r="K111" s="17"/>
      <c r="L111" s="17"/>
    </row>
    <row r="112" spans="11:12" x14ac:dyDescent="0.15">
      <c r="K112" s="17"/>
      <c r="L112" s="17"/>
    </row>
    <row r="113" spans="11:12" x14ac:dyDescent="0.15">
      <c r="K113" s="17"/>
      <c r="L113" s="17"/>
    </row>
    <row r="114" spans="11:12" x14ac:dyDescent="0.15">
      <c r="K114" s="17"/>
      <c r="L114" s="17"/>
    </row>
    <row r="115" spans="11:12" x14ac:dyDescent="0.15">
      <c r="K115" s="17"/>
      <c r="L115" s="17"/>
    </row>
    <row r="116" spans="11:12" x14ac:dyDescent="0.15">
      <c r="K116" s="17"/>
      <c r="L116" s="17"/>
    </row>
    <row r="117" spans="11:12" x14ac:dyDescent="0.15">
      <c r="K117" s="17"/>
      <c r="L117" s="17"/>
    </row>
    <row r="118" spans="11:12" x14ac:dyDescent="0.15">
      <c r="K118" s="17"/>
      <c r="L118" s="17"/>
    </row>
    <row r="119" spans="11:12" x14ac:dyDescent="0.15">
      <c r="K119" s="17"/>
      <c r="L119" s="17"/>
    </row>
    <row r="120" spans="11:12" x14ac:dyDescent="0.15">
      <c r="K120" s="17"/>
      <c r="L120" s="17"/>
    </row>
    <row r="121" spans="11:12" x14ac:dyDescent="0.15">
      <c r="K121" s="17"/>
      <c r="L121" s="17"/>
    </row>
    <row r="122" spans="11:12" x14ac:dyDescent="0.15">
      <c r="K122" s="17"/>
      <c r="L122" s="17"/>
    </row>
    <row r="123" spans="11:12" x14ac:dyDescent="0.15">
      <c r="K123" s="17"/>
      <c r="L123" s="17"/>
    </row>
    <row r="124" spans="11:12" x14ac:dyDescent="0.15">
      <c r="K124" s="17"/>
      <c r="L124" s="17"/>
    </row>
    <row r="125" spans="11:12" x14ac:dyDescent="0.15">
      <c r="K125" s="17"/>
      <c r="L125" s="17"/>
    </row>
    <row r="126" spans="11:12" x14ac:dyDescent="0.15">
      <c r="K126" s="17"/>
      <c r="L126" s="17"/>
    </row>
    <row r="127" spans="11:12" x14ac:dyDescent="0.15">
      <c r="K127" s="17"/>
      <c r="L127" s="17"/>
    </row>
    <row r="128" spans="11:12" x14ac:dyDescent="0.15">
      <c r="K128" s="17"/>
      <c r="L128" s="17"/>
    </row>
    <row r="129" spans="11:12" x14ac:dyDescent="0.15">
      <c r="K129" s="17"/>
      <c r="L129" s="17"/>
    </row>
    <row r="130" spans="11:12" x14ac:dyDescent="0.15">
      <c r="K130" s="17"/>
      <c r="L130" s="17"/>
    </row>
    <row r="131" spans="11:12" x14ac:dyDescent="0.15">
      <c r="K131" s="17"/>
      <c r="L131" s="17"/>
    </row>
    <row r="132" spans="11:12" x14ac:dyDescent="0.15">
      <c r="K132" s="17"/>
      <c r="L132" s="17"/>
    </row>
    <row r="133" spans="11:12" x14ac:dyDescent="0.15">
      <c r="K133" s="17"/>
      <c r="L133" s="17"/>
    </row>
    <row r="134" spans="11:12" x14ac:dyDescent="0.15">
      <c r="K134" s="17"/>
      <c r="L134" s="17"/>
    </row>
    <row r="135" spans="11:12" x14ac:dyDescent="0.15">
      <c r="K135" s="17"/>
      <c r="L135" s="17"/>
    </row>
    <row r="136" spans="11:12" x14ac:dyDescent="0.15">
      <c r="K136" s="17"/>
      <c r="L136" s="17"/>
    </row>
    <row r="137" spans="11:12" x14ac:dyDescent="0.15">
      <c r="K137" s="17"/>
      <c r="L137" s="17"/>
    </row>
    <row r="138" spans="11:12" x14ac:dyDescent="0.15">
      <c r="K138" s="17"/>
      <c r="L138" s="17"/>
    </row>
    <row r="139" spans="11:12" x14ac:dyDescent="0.15">
      <c r="K139" s="17"/>
      <c r="L139" s="17"/>
    </row>
    <row r="140" spans="11:12" x14ac:dyDescent="0.15">
      <c r="K140" s="17"/>
      <c r="L140" s="17"/>
    </row>
    <row r="141" spans="11:12" x14ac:dyDescent="0.15">
      <c r="K141" s="17"/>
      <c r="L141" s="17"/>
    </row>
    <row r="142" spans="11:12" x14ac:dyDescent="0.15">
      <c r="K142" s="17"/>
      <c r="L142" s="17"/>
    </row>
    <row r="143" spans="11:12" x14ac:dyDescent="0.15">
      <c r="K143" s="17"/>
      <c r="L143" s="17"/>
    </row>
  </sheetData>
  <phoneticPr fontId="2"/>
  <pageMargins left="0.78740157480314965" right="0" top="0.98425196850393704" bottom="0.98425196850393704" header="0.59055118110236227" footer="0.59055118110236227"/>
  <pageSetup paperSize="9" scale="80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9"/>
  <sheetViews>
    <sheetView showWhiteSpace="0" zoomScaleNormal="100" workbookViewId="0"/>
  </sheetViews>
  <sheetFormatPr defaultColWidth="9" defaultRowHeight="13.5" x14ac:dyDescent="0.15"/>
  <cols>
    <col min="1" max="1" width="6.625" style="14" customWidth="1"/>
    <col min="2" max="7" width="10.625" style="14" customWidth="1"/>
    <col min="8" max="8" width="21.125" style="14" customWidth="1"/>
    <col min="9" max="9" width="16" style="14" customWidth="1"/>
    <col min="10" max="10" width="4.125" style="14" customWidth="1"/>
    <col min="11" max="14" width="10.625" style="14" customWidth="1"/>
    <col min="15" max="15" width="12.375" style="14" customWidth="1"/>
    <col min="16" max="35" width="10.625" style="14" customWidth="1"/>
    <col min="36" max="16384" width="9" style="14"/>
  </cols>
  <sheetData>
    <row r="1" spans="1:16" ht="20.100000000000001" customHeight="1" x14ac:dyDescent="0.15">
      <c r="A1" s="6" t="s">
        <v>230</v>
      </c>
      <c r="B1" s="6"/>
      <c r="C1" s="6"/>
      <c r="D1" s="6"/>
      <c r="E1" s="6"/>
      <c r="F1" s="6"/>
      <c r="G1" s="6"/>
      <c r="H1" s="6"/>
      <c r="I1" s="2"/>
      <c r="J1" s="6"/>
      <c r="K1" s="2"/>
      <c r="L1" s="2"/>
      <c r="M1" s="2"/>
      <c r="N1" s="2"/>
      <c r="O1" s="2"/>
    </row>
    <row r="2" spans="1:16" ht="20.100000000000001" customHeight="1" x14ac:dyDescent="0.15">
      <c r="A2" s="6"/>
      <c r="B2" s="6"/>
      <c r="C2" s="6"/>
      <c r="D2" s="6"/>
      <c r="E2" s="6"/>
      <c r="F2" s="6"/>
      <c r="G2" s="6"/>
      <c r="H2" s="6"/>
      <c r="I2" s="2"/>
      <c r="J2" s="6"/>
      <c r="K2" s="6"/>
      <c r="L2" s="6"/>
      <c r="M2" s="6"/>
      <c r="N2" s="6"/>
      <c r="O2" s="2"/>
    </row>
    <row r="3" spans="1:16" ht="20.100000000000001" customHeight="1" x14ac:dyDescent="0.15">
      <c r="A3" s="6" t="s">
        <v>158</v>
      </c>
      <c r="B3" s="6"/>
      <c r="C3" s="6"/>
      <c r="D3" s="6"/>
      <c r="E3" s="6"/>
      <c r="F3" s="6"/>
      <c r="G3" s="6"/>
      <c r="H3" s="6"/>
      <c r="I3" s="2"/>
      <c r="J3" s="6"/>
      <c r="K3" s="6" t="s">
        <v>83</v>
      </c>
      <c r="L3" s="6"/>
      <c r="M3" s="6"/>
      <c r="N3" s="6"/>
      <c r="O3" s="2"/>
    </row>
    <row r="4" spans="1:16" ht="20.100000000000001" customHeight="1" x14ac:dyDescent="0.15">
      <c r="A4" s="6"/>
      <c r="B4" s="6"/>
      <c r="C4" s="6"/>
      <c r="D4" s="6"/>
      <c r="E4" s="6"/>
      <c r="F4" s="105" t="s">
        <v>81</v>
      </c>
      <c r="G4" s="105"/>
      <c r="H4" s="105"/>
      <c r="I4" s="105"/>
      <c r="J4" s="6"/>
      <c r="K4" s="6"/>
      <c r="L4" s="105" t="s">
        <v>82</v>
      </c>
      <c r="M4" s="105"/>
      <c r="N4" s="105"/>
      <c r="O4" s="105"/>
    </row>
    <row r="5" spans="1:16" ht="18.75" customHeight="1" x14ac:dyDescent="0.15">
      <c r="A5" s="132" t="s">
        <v>19</v>
      </c>
      <c r="B5" s="135" t="s">
        <v>157</v>
      </c>
      <c r="C5" s="135"/>
      <c r="D5" s="135"/>
      <c r="E5" s="135"/>
      <c r="F5" s="135"/>
      <c r="G5" s="136"/>
      <c r="H5" s="10" t="s">
        <v>1</v>
      </c>
      <c r="I5" s="27"/>
      <c r="J5" s="6"/>
      <c r="K5" s="3" t="s">
        <v>23</v>
      </c>
      <c r="L5" s="126" t="s">
        <v>170</v>
      </c>
      <c r="M5" s="127"/>
      <c r="N5" s="126" t="s">
        <v>11</v>
      </c>
      <c r="O5" s="127"/>
    </row>
    <row r="6" spans="1:16" ht="18.75" customHeight="1" x14ac:dyDescent="0.15">
      <c r="A6" s="133"/>
      <c r="B6" s="137" t="s">
        <v>3</v>
      </c>
      <c r="C6" s="135"/>
      <c r="D6" s="136"/>
      <c r="E6" s="137" t="s">
        <v>4</v>
      </c>
      <c r="F6" s="135"/>
      <c r="G6" s="136"/>
      <c r="H6" s="28" t="s">
        <v>5</v>
      </c>
      <c r="I6" s="28" t="s">
        <v>2</v>
      </c>
      <c r="J6" s="6"/>
      <c r="K6" s="123" t="s">
        <v>160</v>
      </c>
      <c r="L6" s="114">
        <v>770</v>
      </c>
      <c r="M6" s="115"/>
      <c r="N6" s="128" t="s">
        <v>162</v>
      </c>
      <c r="O6" s="129"/>
    </row>
    <row r="7" spans="1:16" ht="17.25" customHeight="1" x14ac:dyDescent="0.15">
      <c r="A7" s="134"/>
      <c r="B7" s="3" t="s">
        <v>9</v>
      </c>
      <c r="C7" s="3" t="s">
        <v>10</v>
      </c>
      <c r="D7" s="3" t="s">
        <v>0</v>
      </c>
      <c r="E7" s="3" t="s">
        <v>9</v>
      </c>
      <c r="F7" s="3" t="s">
        <v>10</v>
      </c>
      <c r="G7" s="3" t="s">
        <v>0</v>
      </c>
      <c r="H7" s="9" t="s">
        <v>24</v>
      </c>
      <c r="I7" s="9" t="s">
        <v>25</v>
      </c>
      <c r="J7" s="6"/>
      <c r="K7" s="124"/>
      <c r="L7" s="116"/>
      <c r="M7" s="117"/>
      <c r="N7" s="121" t="s">
        <v>73</v>
      </c>
      <c r="O7" s="122"/>
    </row>
    <row r="8" spans="1:16" ht="17.25" customHeight="1" x14ac:dyDescent="0.15">
      <c r="A8" s="123" t="s">
        <v>160</v>
      </c>
      <c r="B8" s="109">
        <v>12581</v>
      </c>
      <c r="C8" s="109">
        <v>2175</v>
      </c>
      <c r="D8" s="109">
        <f>SUM(B8:C12)</f>
        <v>14756</v>
      </c>
      <c r="E8" s="109">
        <v>19743</v>
      </c>
      <c r="F8" s="109">
        <v>3406</v>
      </c>
      <c r="G8" s="106">
        <f>SUM(E8:F12)</f>
        <v>23149</v>
      </c>
      <c r="H8" s="67" t="s">
        <v>77</v>
      </c>
      <c r="I8" s="118">
        <v>2630965000</v>
      </c>
      <c r="J8" s="6"/>
      <c r="K8" s="125"/>
      <c r="L8" s="112"/>
      <c r="M8" s="113"/>
      <c r="N8" s="112" t="s">
        <v>163</v>
      </c>
      <c r="O8" s="113"/>
    </row>
    <row r="9" spans="1:16" ht="17.25" customHeight="1" x14ac:dyDescent="0.15">
      <c r="A9" s="124"/>
      <c r="B9" s="110"/>
      <c r="C9" s="110"/>
      <c r="D9" s="110"/>
      <c r="E9" s="110"/>
      <c r="F9" s="110"/>
      <c r="G9" s="107"/>
      <c r="H9" s="67" t="s">
        <v>78</v>
      </c>
      <c r="I9" s="119"/>
      <c r="J9" s="6"/>
      <c r="K9" s="123" t="s">
        <v>164</v>
      </c>
      <c r="L9" s="114">
        <v>709</v>
      </c>
      <c r="M9" s="115"/>
      <c r="N9" s="128" t="s">
        <v>168</v>
      </c>
      <c r="O9" s="129"/>
    </row>
    <row r="10" spans="1:16" ht="17.25" customHeight="1" x14ac:dyDescent="0.15">
      <c r="A10" s="124"/>
      <c r="B10" s="110"/>
      <c r="C10" s="110"/>
      <c r="D10" s="110"/>
      <c r="E10" s="110"/>
      <c r="F10" s="110"/>
      <c r="G10" s="107"/>
      <c r="H10" s="67" t="s">
        <v>32</v>
      </c>
      <c r="I10" s="119"/>
      <c r="J10" s="6"/>
      <c r="K10" s="124"/>
      <c r="L10" s="116"/>
      <c r="M10" s="117"/>
      <c r="N10" s="121" t="s">
        <v>73</v>
      </c>
      <c r="O10" s="122"/>
    </row>
    <row r="11" spans="1:16" ht="17.25" customHeight="1" x14ac:dyDescent="0.15">
      <c r="A11" s="124"/>
      <c r="B11" s="110"/>
      <c r="C11" s="110"/>
      <c r="D11" s="110"/>
      <c r="E11" s="110"/>
      <c r="F11" s="110"/>
      <c r="G11" s="107"/>
      <c r="H11" s="67" t="s">
        <v>33</v>
      </c>
      <c r="I11" s="119"/>
      <c r="J11" s="6"/>
      <c r="K11" s="125"/>
      <c r="L11" s="112"/>
      <c r="M11" s="113"/>
      <c r="N11" s="112" t="s">
        <v>166</v>
      </c>
      <c r="O11" s="113"/>
    </row>
    <row r="12" spans="1:16" ht="17.25" customHeight="1" x14ac:dyDescent="0.15">
      <c r="A12" s="125"/>
      <c r="B12" s="111"/>
      <c r="C12" s="111"/>
      <c r="D12" s="111"/>
      <c r="E12" s="111"/>
      <c r="F12" s="111"/>
      <c r="G12" s="108"/>
      <c r="H12" s="68" t="s">
        <v>34</v>
      </c>
      <c r="I12" s="120"/>
      <c r="J12" s="6"/>
      <c r="K12" s="123" t="s">
        <v>169</v>
      </c>
      <c r="L12" s="114">
        <v>700</v>
      </c>
      <c r="M12" s="115"/>
      <c r="N12" s="128" t="s">
        <v>168</v>
      </c>
      <c r="O12" s="129"/>
    </row>
    <row r="13" spans="1:16" ht="17.25" customHeight="1" x14ac:dyDescent="0.15">
      <c r="A13" s="123" t="s">
        <v>164</v>
      </c>
      <c r="B13" s="109">
        <v>12955</v>
      </c>
      <c r="C13" s="109">
        <v>2103</v>
      </c>
      <c r="D13" s="109">
        <f>SUM(B13:C17)</f>
        <v>15058</v>
      </c>
      <c r="E13" s="109">
        <v>20303</v>
      </c>
      <c r="F13" s="109">
        <v>3259</v>
      </c>
      <c r="G13" s="109">
        <f>SUM(E13:F17)</f>
        <v>23562</v>
      </c>
      <c r="H13" s="67" t="s">
        <v>77</v>
      </c>
      <c r="I13" s="118">
        <v>2648499000</v>
      </c>
      <c r="J13" s="5"/>
      <c r="K13" s="124"/>
      <c r="L13" s="116"/>
      <c r="M13" s="117"/>
      <c r="N13" s="121" t="s">
        <v>73</v>
      </c>
      <c r="O13" s="122"/>
    </row>
    <row r="14" spans="1:16" ht="17.25" customHeight="1" x14ac:dyDescent="0.15">
      <c r="A14" s="124"/>
      <c r="B14" s="110"/>
      <c r="C14" s="110"/>
      <c r="D14" s="110"/>
      <c r="E14" s="110"/>
      <c r="F14" s="110"/>
      <c r="G14" s="110"/>
      <c r="H14" s="67" t="s">
        <v>78</v>
      </c>
      <c r="I14" s="119"/>
      <c r="J14" s="5"/>
      <c r="K14" s="125"/>
      <c r="L14" s="112"/>
      <c r="M14" s="113"/>
      <c r="N14" s="112" t="s">
        <v>166</v>
      </c>
      <c r="O14" s="113"/>
    </row>
    <row r="15" spans="1:16" ht="17.25" customHeight="1" x14ac:dyDescent="0.15">
      <c r="A15" s="124"/>
      <c r="B15" s="110"/>
      <c r="C15" s="110"/>
      <c r="D15" s="110"/>
      <c r="E15" s="110"/>
      <c r="F15" s="110"/>
      <c r="G15" s="110"/>
      <c r="H15" s="67" t="s">
        <v>32</v>
      </c>
      <c r="I15" s="119"/>
      <c r="J15" s="5"/>
      <c r="K15" s="123" t="s">
        <v>181</v>
      </c>
      <c r="L15" s="114">
        <v>696</v>
      </c>
      <c r="M15" s="115"/>
      <c r="N15" s="128" t="s">
        <v>189</v>
      </c>
      <c r="O15" s="129"/>
      <c r="P15" s="16"/>
    </row>
    <row r="16" spans="1:16" ht="17.25" customHeight="1" x14ac:dyDescent="0.15">
      <c r="A16" s="124"/>
      <c r="B16" s="110"/>
      <c r="C16" s="110"/>
      <c r="D16" s="110"/>
      <c r="E16" s="110"/>
      <c r="F16" s="110"/>
      <c r="G16" s="110"/>
      <c r="H16" s="67" t="s">
        <v>33</v>
      </c>
      <c r="I16" s="119"/>
      <c r="J16" s="5"/>
      <c r="K16" s="124"/>
      <c r="L16" s="116"/>
      <c r="M16" s="117"/>
      <c r="N16" s="121" t="s">
        <v>73</v>
      </c>
      <c r="O16" s="122"/>
    </row>
    <row r="17" spans="1:16" ht="17.25" customHeight="1" x14ac:dyDescent="0.15">
      <c r="A17" s="125"/>
      <c r="B17" s="111"/>
      <c r="C17" s="111"/>
      <c r="D17" s="111"/>
      <c r="E17" s="111"/>
      <c r="F17" s="111"/>
      <c r="G17" s="111"/>
      <c r="H17" s="68" t="s">
        <v>34</v>
      </c>
      <c r="I17" s="120"/>
      <c r="J17" s="5"/>
      <c r="K17" s="125"/>
      <c r="L17" s="112"/>
      <c r="M17" s="113"/>
      <c r="N17" s="112" t="s">
        <v>190</v>
      </c>
      <c r="O17" s="113"/>
      <c r="P17" s="15"/>
    </row>
    <row r="18" spans="1:16" ht="17.25" customHeight="1" x14ac:dyDescent="0.15">
      <c r="A18" s="123" t="s">
        <v>169</v>
      </c>
      <c r="B18" s="109">
        <v>13155</v>
      </c>
      <c r="C18" s="109">
        <v>1966</v>
      </c>
      <c r="D18" s="109">
        <f>SUM(B18:C22)</f>
        <v>15121</v>
      </c>
      <c r="E18" s="109">
        <v>20266</v>
      </c>
      <c r="F18" s="109">
        <v>3148</v>
      </c>
      <c r="G18" s="109">
        <f>SUM(E18:F22)</f>
        <v>23414</v>
      </c>
      <c r="H18" s="67" t="s">
        <v>77</v>
      </c>
      <c r="I18" s="118">
        <v>2634720000</v>
      </c>
      <c r="J18" s="5"/>
      <c r="K18" s="123" t="s">
        <v>219</v>
      </c>
      <c r="L18" s="114">
        <v>692</v>
      </c>
      <c r="M18" s="115"/>
      <c r="N18" s="128" t="s">
        <v>226</v>
      </c>
      <c r="O18" s="129"/>
    </row>
    <row r="19" spans="1:16" ht="17.25" customHeight="1" x14ac:dyDescent="0.15">
      <c r="A19" s="124"/>
      <c r="B19" s="110"/>
      <c r="C19" s="110"/>
      <c r="D19" s="110"/>
      <c r="E19" s="110"/>
      <c r="F19" s="110"/>
      <c r="G19" s="110"/>
      <c r="H19" s="67" t="s">
        <v>78</v>
      </c>
      <c r="I19" s="119"/>
      <c r="J19" s="5"/>
      <c r="K19" s="124"/>
      <c r="L19" s="116"/>
      <c r="M19" s="117"/>
      <c r="N19" s="121" t="s">
        <v>73</v>
      </c>
      <c r="O19" s="122"/>
    </row>
    <row r="20" spans="1:16" ht="17.25" customHeight="1" x14ac:dyDescent="0.15">
      <c r="A20" s="124"/>
      <c r="B20" s="110"/>
      <c r="C20" s="110"/>
      <c r="D20" s="110"/>
      <c r="E20" s="110"/>
      <c r="F20" s="110"/>
      <c r="G20" s="110"/>
      <c r="H20" s="67" t="s">
        <v>32</v>
      </c>
      <c r="I20" s="119"/>
      <c r="J20" s="5"/>
      <c r="K20" s="125"/>
      <c r="L20" s="112"/>
      <c r="M20" s="113"/>
      <c r="N20" s="112" t="s">
        <v>227</v>
      </c>
      <c r="O20" s="113"/>
    </row>
    <row r="21" spans="1:16" ht="17.25" customHeight="1" x14ac:dyDescent="0.15">
      <c r="A21" s="124"/>
      <c r="B21" s="110"/>
      <c r="C21" s="110"/>
      <c r="D21" s="110"/>
      <c r="E21" s="110"/>
      <c r="F21" s="110"/>
      <c r="G21" s="110"/>
      <c r="H21" s="67" t="s">
        <v>33</v>
      </c>
      <c r="I21" s="119"/>
      <c r="J21" s="5"/>
      <c r="K21" s="6" t="s">
        <v>87</v>
      </c>
      <c r="L21" s="29"/>
      <c r="M21" s="29"/>
      <c r="N21" s="29"/>
      <c r="O21" s="36"/>
    </row>
    <row r="22" spans="1:16" ht="17.25" customHeight="1" x14ac:dyDescent="0.15">
      <c r="A22" s="125"/>
      <c r="B22" s="111"/>
      <c r="C22" s="111"/>
      <c r="D22" s="111"/>
      <c r="E22" s="111"/>
      <c r="F22" s="111"/>
      <c r="G22" s="111"/>
      <c r="H22" s="68" t="s">
        <v>34</v>
      </c>
      <c r="I22" s="120"/>
      <c r="J22" s="5"/>
      <c r="K22" s="131" t="s">
        <v>228</v>
      </c>
      <c r="L22" s="218"/>
      <c r="M22" s="218"/>
      <c r="N22" s="218"/>
      <c r="O22" s="218"/>
    </row>
    <row r="23" spans="1:16" ht="17.25" customHeight="1" x14ac:dyDescent="0.15">
      <c r="A23" s="123" t="s">
        <v>181</v>
      </c>
      <c r="B23" s="109">
        <v>10604</v>
      </c>
      <c r="C23" s="109">
        <v>1871</v>
      </c>
      <c r="D23" s="109">
        <f>SUM(B23:C27)</f>
        <v>12475</v>
      </c>
      <c r="E23" s="109">
        <v>16317</v>
      </c>
      <c r="F23" s="109">
        <v>2827</v>
      </c>
      <c r="G23" s="109">
        <f>SUM(E23:F27)</f>
        <v>19144</v>
      </c>
      <c r="H23" s="67" t="s">
        <v>77</v>
      </c>
      <c r="I23" s="118">
        <v>2401800000</v>
      </c>
      <c r="J23" s="5"/>
      <c r="K23" s="218"/>
      <c r="L23" s="218"/>
      <c r="M23" s="218"/>
      <c r="N23" s="218"/>
      <c r="O23" s="218"/>
    </row>
    <row r="24" spans="1:16" ht="17.25" customHeight="1" x14ac:dyDescent="0.15">
      <c r="A24" s="124"/>
      <c r="B24" s="110"/>
      <c r="C24" s="110"/>
      <c r="D24" s="110"/>
      <c r="E24" s="110"/>
      <c r="F24" s="110"/>
      <c r="G24" s="110"/>
      <c r="H24" s="67" t="s">
        <v>78</v>
      </c>
      <c r="I24" s="119"/>
      <c r="J24" s="19"/>
      <c r="K24" s="218"/>
      <c r="L24" s="218"/>
      <c r="M24" s="218"/>
      <c r="N24" s="218"/>
      <c r="O24" s="218"/>
    </row>
    <row r="25" spans="1:16" ht="17.25" customHeight="1" x14ac:dyDescent="0.15">
      <c r="A25" s="124"/>
      <c r="B25" s="110"/>
      <c r="C25" s="110"/>
      <c r="D25" s="110"/>
      <c r="E25" s="110"/>
      <c r="F25" s="110"/>
      <c r="G25" s="110"/>
      <c r="H25" s="67" t="s">
        <v>32</v>
      </c>
      <c r="I25" s="119"/>
      <c r="J25" s="19"/>
      <c r="K25" s="6"/>
      <c r="L25" s="6"/>
      <c r="M25" s="6"/>
      <c r="N25" s="6"/>
      <c r="O25" s="6"/>
    </row>
    <row r="26" spans="1:16" ht="17.25" customHeight="1" x14ac:dyDescent="0.15">
      <c r="A26" s="124"/>
      <c r="B26" s="110"/>
      <c r="C26" s="110"/>
      <c r="D26" s="110"/>
      <c r="E26" s="110"/>
      <c r="F26" s="110"/>
      <c r="G26" s="110"/>
      <c r="H26" s="67" t="s">
        <v>33</v>
      </c>
      <c r="I26" s="119"/>
      <c r="J26" s="19"/>
      <c r="K26" s="6"/>
      <c r="L26" s="6"/>
      <c r="M26" s="6"/>
      <c r="N26" s="6"/>
      <c r="O26" s="6"/>
    </row>
    <row r="27" spans="1:16" ht="17.25" customHeight="1" x14ac:dyDescent="0.15">
      <c r="A27" s="125"/>
      <c r="B27" s="111"/>
      <c r="C27" s="111"/>
      <c r="D27" s="111"/>
      <c r="E27" s="111"/>
      <c r="F27" s="111"/>
      <c r="G27" s="111"/>
      <c r="H27" s="68" t="s">
        <v>34</v>
      </c>
      <c r="I27" s="120"/>
      <c r="J27" s="19"/>
      <c r="K27" s="6"/>
      <c r="L27" s="6"/>
      <c r="M27" s="6"/>
      <c r="N27" s="13"/>
      <c r="O27" s="39"/>
    </row>
    <row r="28" spans="1:16" ht="17.25" customHeight="1" x14ac:dyDescent="0.15">
      <c r="A28" s="123" t="s">
        <v>219</v>
      </c>
      <c r="B28" s="109">
        <v>10202</v>
      </c>
      <c r="C28" s="109">
        <v>1800</v>
      </c>
      <c r="D28" s="109">
        <f>SUM(B28:C32)</f>
        <v>12002</v>
      </c>
      <c r="E28" s="109">
        <v>15580</v>
      </c>
      <c r="F28" s="109">
        <v>2713</v>
      </c>
      <c r="G28" s="109">
        <f>SUM(E28:F32)</f>
        <v>18293</v>
      </c>
      <c r="H28" s="67" t="s">
        <v>77</v>
      </c>
      <c r="I28" s="118">
        <v>2206600000</v>
      </c>
      <c r="J28" s="19"/>
      <c r="L28" s="6"/>
      <c r="M28" s="6"/>
      <c r="N28" s="13"/>
      <c r="O28" s="13"/>
    </row>
    <row r="29" spans="1:16" ht="17.25" customHeight="1" x14ac:dyDescent="0.15">
      <c r="A29" s="124"/>
      <c r="B29" s="110"/>
      <c r="C29" s="110"/>
      <c r="D29" s="110"/>
      <c r="E29" s="110"/>
      <c r="F29" s="110"/>
      <c r="G29" s="110"/>
      <c r="H29" s="67" t="s">
        <v>78</v>
      </c>
      <c r="I29" s="119"/>
      <c r="J29" s="19"/>
      <c r="K29" s="6"/>
      <c r="L29" s="6"/>
      <c r="M29" s="6"/>
      <c r="N29" s="13"/>
      <c r="O29" s="13"/>
    </row>
    <row r="30" spans="1:16" ht="17.25" customHeight="1" x14ac:dyDescent="0.15">
      <c r="A30" s="124"/>
      <c r="B30" s="110"/>
      <c r="C30" s="110"/>
      <c r="D30" s="110"/>
      <c r="E30" s="110"/>
      <c r="F30" s="110"/>
      <c r="G30" s="110"/>
      <c r="H30" s="67" t="s">
        <v>32</v>
      </c>
      <c r="I30" s="119"/>
      <c r="J30" s="19"/>
      <c r="K30" s="6"/>
      <c r="L30" s="6"/>
      <c r="M30" s="6"/>
      <c r="N30" s="13"/>
      <c r="O30" s="13"/>
    </row>
    <row r="31" spans="1:16" ht="17.25" customHeight="1" x14ac:dyDescent="0.15">
      <c r="A31" s="124"/>
      <c r="B31" s="110"/>
      <c r="C31" s="110"/>
      <c r="D31" s="110"/>
      <c r="E31" s="110"/>
      <c r="F31" s="110"/>
      <c r="G31" s="110"/>
      <c r="H31" s="67" t="s">
        <v>33</v>
      </c>
      <c r="I31" s="119"/>
      <c r="J31" s="19"/>
      <c r="K31" s="6"/>
      <c r="L31" s="6"/>
      <c r="M31" s="6"/>
      <c r="N31" s="13"/>
      <c r="O31" s="13"/>
    </row>
    <row r="32" spans="1:16" ht="17.25" customHeight="1" x14ac:dyDescent="0.15">
      <c r="A32" s="125"/>
      <c r="B32" s="111"/>
      <c r="C32" s="111"/>
      <c r="D32" s="111"/>
      <c r="E32" s="111"/>
      <c r="F32" s="111"/>
      <c r="G32" s="111"/>
      <c r="H32" s="68" t="s">
        <v>34</v>
      </c>
      <c r="I32" s="120"/>
      <c r="J32" s="19"/>
      <c r="K32" s="6"/>
      <c r="L32" s="6"/>
      <c r="M32" s="6"/>
      <c r="N32" s="13"/>
      <c r="O32" s="13"/>
    </row>
    <row r="33" spans="1:15" ht="17.25" customHeight="1" x14ac:dyDescent="0.15">
      <c r="A33" s="2"/>
      <c r="B33" s="2"/>
      <c r="C33" s="2"/>
      <c r="D33" s="2"/>
      <c r="E33" s="2"/>
      <c r="F33" s="2"/>
      <c r="G33" s="65"/>
      <c r="H33" s="66"/>
      <c r="I33" s="71"/>
      <c r="J33" s="19"/>
      <c r="K33" s="6"/>
      <c r="L33" s="6"/>
      <c r="M33" s="6"/>
      <c r="N33" s="130"/>
      <c r="O33" s="130"/>
    </row>
    <row r="34" spans="1:15" ht="17.25" customHeight="1" x14ac:dyDescent="0.15">
      <c r="G34" s="2"/>
      <c r="H34" s="2"/>
      <c r="I34" s="2"/>
      <c r="J34" s="2"/>
      <c r="K34" s="6"/>
      <c r="L34" s="2"/>
      <c r="M34" s="2"/>
      <c r="N34" s="2"/>
      <c r="O34" s="2"/>
    </row>
    <row r="35" spans="1:15" ht="17.25" customHeight="1" x14ac:dyDescent="0.15"/>
    <row r="36" spans="1:15" ht="17.25" customHeight="1" x14ac:dyDescent="0.15"/>
    <row r="37" spans="1:15" ht="21" customHeight="1" x14ac:dyDescent="0.15"/>
    <row r="38" spans="1:15" ht="21" customHeight="1" x14ac:dyDescent="0.15"/>
    <row r="39" spans="1:15" ht="21" customHeight="1" x14ac:dyDescent="0.15"/>
  </sheetData>
  <customSheetViews>
    <customSheetView guid="{DD7B58AB-B959-4248-829C-2E16A93D1BE2}" showRuler="0">
      <selection activeCell="B22" sqref="B22:B25"/>
      <pageMargins left="1.1811023622047245" right="0.19685039370078741" top="1.03" bottom="1.01" header="0.78740157480314965" footer="0.78740157480314965"/>
      <pageSetup paperSize="9" scale="80" orientation="landscape" copies="2" r:id="rId1"/>
      <headerFooter alignWithMargins="0">
        <oddHeader>&amp;R&amp;"ＭＳ 明朝,標準"子育１１</oddHeader>
        <oddFooter>&amp;R&amp;"ＭＳ 明朝,標準"子育１１</oddFooter>
      </headerFooter>
    </customSheetView>
    <customSheetView guid="{41010E3D-E7F6-4E1F-9C17-5FCE69E482D2}" showRuler="0">
      <selection activeCell="B22" sqref="B22:B25"/>
      <pageMargins left="1.1811023622047245" right="0.19685039370078741" top="1.03" bottom="1.01" header="0.78740157480314965" footer="0.78740157480314965"/>
      <pageSetup paperSize="9" scale="80" orientation="landscape" copies="2" r:id="rId2"/>
      <headerFooter alignWithMargins="0">
        <oddHeader>&amp;R&amp;"ＭＳ 明朝,標準"子育１１</oddHeader>
        <oddFooter>&amp;R&amp;"ＭＳ 明朝,標準"子育１１</oddFooter>
      </headerFooter>
    </customSheetView>
    <customSheetView guid="{5D3DAAC1-4253-4E98-A018-DC382AF55159}" scale="75" showPageBreaks="1" showRuler="0">
      <selection activeCell="G31" sqref="G31"/>
      <pageMargins left="1.1811023622047245" right="0.19685039370078741" top="1.03" bottom="1.01" header="0.78740157480314965" footer="0.78740157480314965"/>
      <pageSetup paperSize="9" scale="80" orientation="landscape" copies="2" r:id="rId3"/>
      <headerFooter alignWithMargins="0">
        <oddHeader>&amp;R&amp;"ＭＳ 明朝,標準"子育１３</oddHeader>
        <oddFooter>&amp;R&amp;"ＭＳ 明朝,標準"子育１３</oddFooter>
      </headerFooter>
    </customSheetView>
  </customSheetViews>
  <mergeCells count="75">
    <mergeCell ref="B28:B32"/>
    <mergeCell ref="B23:B27"/>
    <mergeCell ref="F13:F17"/>
    <mergeCell ref="C23:C27"/>
    <mergeCell ref="D18:D22"/>
    <mergeCell ref="B18:B22"/>
    <mergeCell ref="C18:C22"/>
    <mergeCell ref="B13:B17"/>
    <mergeCell ref="D23:D27"/>
    <mergeCell ref="C13:C17"/>
    <mergeCell ref="D13:D17"/>
    <mergeCell ref="E13:E17"/>
    <mergeCell ref="F18:F22"/>
    <mergeCell ref="C28:C32"/>
    <mergeCell ref="D28:D32"/>
    <mergeCell ref="G28:G32"/>
    <mergeCell ref="I23:I27"/>
    <mergeCell ref="I18:I22"/>
    <mergeCell ref="E28:E32"/>
    <mergeCell ref="F28:F32"/>
    <mergeCell ref="E18:E22"/>
    <mergeCell ref="G23:G27"/>
    <mergeCell ref="I28:I32"/>
    <mergeCell ref="A5:A7"/>
    <mergeCell ref="B5:G5"/>
    <mergeCell ref="B6:D6"/>
    <mergeCell ref="E6:G6"/>
    <mergeCell ref="A23:A27"/>
    <mergeCell ref="A13:A17"/>
    <mergeCell ref="A18:A22"/>
    <mergeCell ref="D8:D12"/>
    <mergeCell ref="E8:E12"/>
    <mergeCell ref="A8:A12"/>
    <mergeCell ref="G13:G17"/>
    <mergeCell ref="G18:G22"/>
    <mergeCell ref="N33:O33"/>
    <mergeCell ref="K15:K17"/>
    <mergeCell ref="N15:O15"/>
    <mergeCell ref="N16:O16"/>
    <mergeCell ref="N18:O18"/>
    <mergeCell ref="N19:O19"/>
    <mergeCell ref="K18:K20"/>
    <mergeCell ref="K22:O24"/>
    <mergeCell ref="A28:A32"/>
    <mergeCell ref="N20:O20"/>
    <mergeCell ref="L18:M20"/>
    <mergeCell ref="L5:M5"/>
    <mergeCell ref="N14:O14"/>
    <mergeCell ref="L12:M14"/>
    <mergeCell ref="N5:O5"/>
    <mergeCell ref="N12:O12"/>
    <mergeCell ref="N13:O13"/>
    <mergeCell ref="B8:B12"/>
    <mergeCell ref="C8:C12"/>
    <mergeCell ref="N6:O6"/>
    <mergeCell ref="N7:O7"/>
    <mergeCell ref="N9:O9"/>
    <mergeCell ref="E23:E27"/>
    <mergeCell ref="F23:F27"/>
    <mergeCell ref="F4:I4"/>
    <mergeCell ref="G8:G12"/>
    <mergeCell ref="F8:F12"/>
    <mergeCell ref="L4:O4"/>
    <mergeCell ref="N17:O17"/>
    <mergeCell ref="L15:M17"/>
    <mergeCell ref="I8:I12"/>
    <mergeCell ref="N10:O10"/>
    <mergeCell ref="K9:K11"/>
    <mergeCell ref="K12:K14"/>
    <mergeCell ref="L6:M8"/>
    <mergeCell ref="I13:I17"/>
    <mergeCell ref="L9:M11"/>
    <mergeCell ref="N11:O11"/>
    <mergeCell ref="K6:K8"/>
    <mergeCell ref="N8:O8"/>
  </mergeCells>
  <phoneticPr fontId="2"/>
  <pageMargins left="0.78740157480314965" right="0.19685039370078741" top="0.98425196850393704" bottom="0.98425196850393704" header="0.59055118110236227" footer="0.59055118110236227"/>
  <pageSetup paperSize="9" scale="80" orientation="landscape" copies="2" r:id="rId4"/>
  <headerFooter scaleWithDoc="0" alignWithMargins="0">
    <oddHeader xml:space="preserve">&amp;R&amp;"ＭＳ 明朝,標準"&amp;9子育て　１&amp;11
</oddHeader>
    <oddFooter xml:space="preserve">&amp;R&amp;"ＭＳ 明朝,標準"&amp;9子育て　１&amp;11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5"/>
  <sheetViews>
    <sheetView zoomScaleNormal="100" zoomScalePageLayoutView="85" workbookViewId="0">
      <selection sqref="A1:D1"/>
    </sheetView>
  </sheetViews>
  <sheetFormatPr defaultColWidth="9" defaultRowHeight="13.5" x14ac:dyDescent="0.15"/>
  <cols>
    <col min="1" max="1" width="6.625" style="2" customWidth="1"/>
    <col min="2" max="10" width="10.625" style="2" customWidth="1"/>
    <col min="11" max="11" width="2.625" style="2" customWidth="1"/>
    <col min="12" max="12" width="7.125" style="2" customWidth="1"/>
    <col min="13" max="14" width="20.375" style="2" customWidth="1"/>
    <col min="15" max="47" width="10.625" style="2" customWidth="1"/>
    <col min="48" max="16384" width="9" style="2"/>
  </cols>
  <sheetData>
    <row r="1" spans="1:14" ht="20.85" customHeight="1" x14ac:dyDescent="0.15">
      <c r="A1" s="154" t="s">
        <v>84</v>
      </c>
      <c r="B1" s="154"/>
      <c r="C1" s="154"/>
      <c r="D1" s="154"/>
      <c r="E1" s="6"/>
      <c r="F1" s="5"/>
      <c r="H1" s="5"/>
      <c r="I1" s="6" t="s">
        <v>85</v>
      </c>
      <c r="J1" s="6"/>
      <c r="K1" s="6"/>
      <c r="L1" s="6"/>
    </row>
    <row r="2" spans="1:14" ht="20.85" customHeight="1" x14ac:dyDescent="0.15">
      <c r="A2" s="6"/>
      <c r="B2" s="6"/>
      <c r="C2" s="6"/>
      <c r="D2" s="105" t="s">
        <v>88</v>
      </c>
      <c r="E2" s="105"/>
      <c r="F2" s="105"/>
      <c r="G2" s="105"/>
      <c r="H2" s="5"/>
      <c r="I2" s="6"/>
      <c r="J2" s="6"/>
      <c r="K2" s="105" t="s">
        <v>89</v>
      </c>
      <c r="L2" s="105"/>
      <c r="M2" s="105"/>
      <c r="N2" s="105"/>
    </row>
    <row r="3" spans="1:14" ht="20.85" customHeight="1" x14ac:dyDescent="0.15">
      <c r="A3" s="123" t="s">
        <v>23</v>
      </c>
      <c r="B3" s="123" t="s">
        <v>101</v>
      </c>
      <c r="C3" s="137" t="s">
        <v>12</v>
      </c>
      <c r="D3" s="136"/>
      <c r="E3" s="10" t="s">
        <v>13</v>
      </c>
      <c r="F3" s="137" t="s">
        <v>18</v>
      </c>
      <c r="G3" s="153"/>
      <c r="H3" s="5"/>
      <c r="I3" s="123" t="s">
        <v>23</v>
      </c>
      <c r="J3" s="137" t="s">
        <v>102</v>
      </c>
      <c r="K3" s="135"/>
      <c r="L3" s="135"/>
      <c r="M3" s="135"/>
      <c r="N3" s="136"/>
    </row>
    <row r="4" spans="1:14" ht="20.85" customHeight="1" thickBot="1" x14ac:dyDescent="0.2">
      <c r="A4" s="125"/>
      <c r="B4" s="125"/>
      <c r="C4" s="11" t="s">
        <v>6</v>
      </c>
      <c r="D4" s="11" t="s">
        <v>7</v>
      </c>
      <c r="E4" s="95" t="s">
        <v>8</v>
      </c>
      <c r="F4" s="137"/>
      <c r="G4" s="153"/>
      <c r="H4" s="5"/>
      <c r="I4" s="125"/>
      <c r="J4" s="137" t="s">
        <v>26</v>
      </c>
      <c r="K4" s="135"/>
      <c r="L4" s="136"/>
      <c r="M4" s="3" t="s">
        <v>27</v>
      </c>
      <c r="N4" s="10" t="s">
        <v>0</v>
      </c>
    </row>
    <row r="5" spans="1:14" ht="20.85" customHeight="1" thickBot="1" x14ac:dyDescent="0.2">
      <c r="A5" s="157" t="s">
        <v>182</v>
      </c>
      <c r="B5" s="123" t="s">
        <v>14</v>
      </c>
      <c r="C5" s="160">
        <v>1150</v>
      </c>
      <c r="D5" s="160">
        <v>1591</v>
      </c>
      <c r="E5" s="109">
        <v>13500</v>
      </c>
      <c r="F5" s="147">
        <v>254232000</v>
      </c>
      <c r="G5" s="148"/>
      <c r="H5" s="5"/>
      <c r="I5" s="69" t="s">
        <v>160</v>
      </c>
      <c r="J5" s="138">
        <v>8490</v>
      </c>
      <c r="K5" s="139"/>
      <c r="L5" s="140"/>
      <c r="M5" s="33">
        <v>2222</v>
      </c>
      <c r="N5" s="32">
        <f>SUM(J5:M5)</f>
        <v>10712</v>
      </c>
    </row>
    <row r="6" spans="1:14" ht="20.85" customHeight="1" thickBot="1" x14ac:dyDescent="0.2">
      <c r="A6" s="158"/>
      <c r="B6" s="125"/>
      <c r="C6" s="161"/>
      <c r="D6" s="161"/>
      <c r="E6" s="111"/>
      <c r="F6" s="151"/>
      <c r="G6" s="152"/>
      <c r="H6" s="5"/>
      <c r="I6" s="69" t="s">
        <v>164</v>
      </c>
      <c r="J6" s="138">
        <v>8430</v>
      </c>
      <c r="K6" s="139"/>
      <c r="L6" s="140"/>
      <c r="M6" s="33">
        <v>2354</v>
      </c>
      <c r="N6" s="32">
        <f>SUM(J6:M6)</f>
        <v>10784</v>
      </c>
    </row>
    <row r="7" spans="1:14" ht="20.85" customHeight="1" thickBot="1" x14ac:dyDescent="0.2">
      <c r="A7" s="158"/>
      <c r="B7" s="123" t="s">
        <v>15</v>
      </c>
      <c r="C7" s="155">
        <v>89</v>
      </c>
      <c r="D7" s="155">
        <v>98</v>
      </c>
      <c r="E7" s="109">
        <v>15500</v>
      </c>
      <c r="F7" s="145">
        <v>16910500</v>
      </c>
      <c r="G7" s="146"/>
      <c r="H7" s="5"/>
      <c r="I7" s="69" t="s">
        <v>169</v>
      </c>
      <c r="J7" s="138">
        <v>8020</v>
      </c>
      <c r="K7" s="139"/>
      <c r="L7" s="140"/>
      <c r="M7" s="33">
        <v>2327</v>
      </c>
      <c r="N7" s="32">
        <f>SUM(J7:M7)</f>
        <v>10347</v>
      </c>
    </row>
    <row r="8" spans="1:14" ht="20.85" customHeight="1" thickBot="1" x14ac:dyDescent="0.2">
      <c r="A8" s="158"/>
      <c r="B8" s="125"/>
      <c r="C8" s="160"/>
      <c r="D8" s="156"/>
      <c r="E8" s="111"/>
      <c r="F8" s="147"/>
      <c r="G8" s="148"/>
      <c r="H8" s="5"/>
      <c r="I8" s="69" t="s">
        <v>181</v>
      </c>
      <c r="J8" s="141">
        <v>7401</v>
      </c>
      <c r="K8" s="142"/>
      <c r="L8" s="143"/>
      <c r="M8" s="33">
        <v>2444</v>
      </c>
      <c r="N8" s="32">
        <f>SUM(J8:M8)</f>
        <v>9845</v>
      </c>
    </row>
    <row r="9" spans="1:14" ht="20.85" customHeight="1" thickBot="1" x14ac:dyDescent="0.2">
      <c r="A9" s="159"/>
      <c r="B9" s="4" t="s">
        <v>0</v>
      </c>
      <c r="C9" s="79" t="s">
        <v>161</v>
      </c>
      <c r="D9" s="80">
        <f>SUM(D5:D8)</f>
        <v>1689</v>
      </c>
      <c r="E9" s="7" t="s">
        <v>22</v>
      </c>
      <c r="F9" s="149">
        <f>SUM(F5:G8)</f>
        <v>271142500</v>
      </c>
      <c r="G9" s="150"/>
      <c r="H9" s="5"/>
      <c r="I9" s="69" t="s">
        <v>219</v>
      </c>
      <c r="J9" s="141">
        <v>6875</v>
      </c>
      <c r="K9" s="142"/>
      <c r="L9" s="143"/>
      <c r="M9" s="33">
        <v>2497</v>
      </c>
      <c r="N9" s="32">
        <f>SUM(J9:M9)</f>
        <v>9372</v>
      </c>
    </row>
    <row r="10" spans="1:14" ht="20.85" customHeight="1" x14ac:dyDescent="0.15">
      <c r="A10" s="157" t="s">
        <v>220</v>
      </c>
      <c r="B10" s="123" t="s">
        <v>14</v>
      </c>
      <c r="C10" s="160">
        <v>1094</v>
      </c>
      <c r="D10" s="160">
        <v>1493</v>
      </c>
      <c r="E10" s="109">
        <v>13500</v>
      </c>
      <c r="F10" s="147">
        <v>242595000</v>
      </c>
      <c r="G10" s="148"/>
      <c r="H10" s="6"/>
      <c r="I10" s="72"/>
      <c r="J10" s="142"/>
      <c r="K10" s="142"/>
      <c r="L10" s="142"/>
      <c r="M10" s="70"/>
      <c r="N10" s="73"/>
    </row>
    <row r="11" spans="1:14" ht="20.85" customHeight="1" x14ac:dyDescent="0.15">
      <c r="A11" s="158"/>
      <c r="B11" s="125"/>
      <c r="C11" s="161"/>
      <c r="D11" s="161"/>
      <c r="E11" s="205"/>
      <c r="F11" s="151"/>
      <c r="G11" s="152"/>
      <c r="H11" s="5"/>
      <c r="I11" s="12"/>
      <c r="J11" s="144"/>
      <c r="K11" s="144"/>
      <c r="L11" s="144"/>
      <c r="M11" s="5"/>
      <c r="N11" s="5"/>
    </row>
    <row r="12" spans="1:14" ht="20.85" customHeight="1" x14ac:dyDescent="0.15">
      <c r="A12" s="158"/>
      <c r="B12" s="123" t="s">
        <v>15</v>
      </c>
      <c r="C12" s="155">
        <v>82</v>
      </c>
      <c r="D12" s="155">
        <v>86</v>
      </c>
      <c r="E12" s="109">
        <v>15500</v>
      </c>
      <c r="F12" s="145">
        <v>15996000</v>
      </c>
      <c r="G12" s="146"/>
      <c r="H12" s="5"/>
      <c r="I12" s="6" t="s">
        <v>86</v>
      </c>
      <c r="J12" s="5"/>
      <c r="K12" s="5"/>
      <c r="L12" s="5"/>
      <c r="M12" s="5"/>
      <c r="N12" s="5"/>
    </row>
    <row r="13" spans="1:14" ht="20.85" customHeight="1" thickBot="1" x14ac:dyDescent="0.2">
      <c r="A13" s="158"/>
      <c r="B13" s="125"/>
      <c r="C13" s="160"/>
      <c r="D13" s="160"/>
      <c r="E13" s="205"/>
      <c r="F13" s="147"/>
      <c r="G13" s="148"/>
      <c r="H13" s="6"/>
      <c r="I13" s="6"/>
      <c r="J13" s="6"/>
      <c r="K13" s="105" t="s">
        <v>89</v>
      </c>
      <c r="L13" s="105"/>
      <c r="M13" s="105"/>
      <c r="N13" s="105"/>
    </row>
    <row r="14" spans="1:14" ht="20.85" customHeight="1" thickBot="1" x14ac:dyDescent="0.2">
      <c r="A14" s="159"/>
      <c r="B14" s="4" t="s">
        <v>0</v>
      </c>
      <c r="C14" s="79" t="s">
        <v>165</v>
      </c>
      <c r="D14" s="80">
        <f>SUM(D10:D13)</f>
        <v>1579</v>
      </c>
      <c r="E14" s="7" t="s">
        <v>22</v>
      </c>
      <c r="F14" s="162">
        <f>SUM(F10:G13)</f>
        <v>258591000</v>
      </c>
      <c r="G14" s="150"/>
      <c r="H14" s="5"/>
      <c r="I14" s="123" t="s">
        <v>23</v>
      </c>
      <c r="J14" s="137" t="s">
        <v>102</v>
      </c>
      <c r="K14" s="135"/>
      <c r="L14" s="135"/>
      <c r="M14" s="135"/>
      <c r="N14" s="136"/>
    </row>
    <row r="15" spans="1:14" ht="20.85" customHeight="1" thickBot="1" x14ac:dyDescent="0.2">
      <c r="A15" s="157" t="s">
        <v>169</v>
      </c>
      <c r="B15" s="123" t="s">
        <v>14</v>
      </c>
      <c r="C15" s="160">
        <v>1077</v>
      </c>
      <c r="D15" s="160">
        <v>1491</v>
      </c>
      <c r="E15" s="109">
        <v>13500</v>
      </c>
      <c r="F15" s="147">
        <v>236371500</v>
      </c>
      <c r="G15" s="148"/>
      <c r="H15" s="12"/>
      <c r="I15" s="125"/>
      <c r="J15" s="137" t="s">
        <v>26</v>
      </c>
      <c r="K15" s="135"/>
      <c r="L15" s="136"/>
      <c r="M15" s="3" t="s">
        <v>27</v>
      </c>
      <c r="N15" s="10" t="s">
        <v>0</v>
      </c>
    </row>
    <row r="16" spans="1:14" ht="20.85" customHeight="1" thickBot="1" x14ac:dyDescent="0.2">
      <c r="A16" s="158"/>
      <c r="B16" s="125"/>
      <c r="C16" s="161"/>
      <c r="D16" s="161"/>
      <c r="E16" s="205"/>
      <c r="F16" s="151"/>
      <c r="G16" s="152"/>
      <c r="H16" s="12"/>
      <c r="I16" s="3" t="s">
        <v>160</v>
      </c>
      <c r="J16" s="138">
        <v>8943</v>
      </c>
      <c r="K16" s="139"/>
      <c r="L16" s="140"/>
      <c r="M16" s="37">
        <v>3042</v>
      </c>
      <c r="N16" s="34">
        <f>SUM(J16:M16)</f>
        <v>11985</v>
      </c>
    </row>
    <row r="17" spans="1:14" ht="20.85" customHeight="1" thickBot="1" x14ac:dyDescent="0.2">
      <c r="A17" s="158"/>
      <c r="B17" s="123" t="s">
        <v>15</v>
      </c>
      <c r="C17" s="155">
        <v>82</v>
      </c>
      <c r="D17" s="155">
        <v>85</v>
      </c>
      <c r="E17" s="109">
        <v>15500</v>
      </c>
      <c r="F17" s="145">
        <v>15779000</v>
      </c>
      <c r="G17" s="146"/>
      <c r="H17" s="12"/>
      <c r="I17" s="3" t="s">
        <v>164</v>
      </c>
      <c r="J17" s="138">
        <v>9046</v>
      </c>
      <c r="K17" s="139"/>
      <c r="L17" s="140"/>
      <c r="M17" s="37">
        <v>3267</v>
      </c>
      <c r="N17" s="34">
        <f>SUM(J17:M17)</f>
        <v>12313</v>
      </c>
    </row>
    <row r="18" spans="1:14" ht="20.85" customHeight="1" thickBot="1" x14ac:dyDescent="0.2">
      <c r="A18" s="158"/>
      <c r="B18" s="125"/>
      <c r="C18" s="160"/>
      <c r="D18" s="160"/>
      <c r="E18" s="205"/>
      <c r="F18" s="147"/>
      <c r="G18" s="148"/>
      <c r="H18" s="12"/>
      <c r="I18" s="3" t="s">
        <v>169</v>
      </c>
      <c r="J18" s="138">
        <v>9184</v>
      </c>
      <c r="K18" s="139"/>
      <c r="L18" s="140"/>
      <c r="M18" s="37">
        <v>3368</v>
      </c>
      <c r="N18" s="34">
        <f>SUM(J18:M18)</f>
        <v>12552</v>
      </c>
    </row>
    <row r="19" spans="1:14" ht="20.85" customHeight="1" thickBot="1" x14ac:dyDescent="0.2">
      <c r="A19" s="159"/>
      <c r="B19" s="4" t="s">
        <v>0</v>
      </c>
      <c r="C19" s="79" t="s">
        <v>183</v>
      </c>
      <c r="D19" s="80">
        <f>SUM(D15:D18)</f>
        <v>1576</v>
      </c>
      <c r="E19" s="7" t="s">
        <v>22</v>
      </c>
      <c r="F19" s="162">
        <f>SUM(F15:G18)</f>
        <v>252150500</v>
      </c>
      <c r="G19" s="150"/>
      <c r="H19" s="12"/>
      <c r="I19" s="3" t="s">
        <v>181</v>
      </c>
      <c r="J19" s="138">
        <v>9021</v>
      </c>
      <c r="K19" s="139"/>
      <c r="L19" s="140"/>
      <c r="M19" s="37">
        <v>5586</v>
      </c>
      <c r="N19" s="34">
        <f>SUM(J19:M19)</f>
        <v>14607</v>
      </c>
    </row>
    <row r="20" spans="1:14" ht="20.85" customHeight="1" thickBot="1" x14ac:dyDescent="0.2">
      <c r="A20" s="157" t="s">
        <v>181</v>
      </c>
      <c r="B20" s="123" t="s">
        <v>14</v>
      </c>
      <c r="C20" s="160">
        <v>1052</v>
      </c>
      <c r="D20" s="160">
        <v>1471</v>
      </c>
      <c r="E20" s="109">
        <v>13500</v>
      </c>
      <c r="F20" s="147">
        <v>231444000</v>
      </c>
      <c r="G20" s="148"/>
      <c r="H20" s="12"/>
      <c r="I20" s="3" t="s">
        <v>219</v>
      </c>
      <c r="J20" s="138">
        <v>8829</v>
      </c>
      <c r="K20" s="139"/>
      <c r="L20" s="140"/>
      <c r="M20" s="37">
        <v>5911</v>
      </c>
      <c r="N20" s="34">
        <f>SUM(J20:M20)</f>
        <v>14740</v>
      </c>
    </row>
    <row r="21" spans="1:14" ht="20.85" customHeight="1" x14ac:dyDescent="0.15">
      <c r="A21" s="158"/>
      <c r="B21" s="125"/>
      <c r="C21" s="161"/>
      <c r="D21" s="161"/>
      <c r="E21" s="205"/>
      <c r="F21" s="151"/>
      <c r="G21" s="152"/>
      <c r="H21" s="12"/>
      <c r="I21" s="6" t="s">
        <v>191</v>
      </c>
      <c r="J21" s="6"/>
      <c r="N21" s="35"/>
    </row>
    <row r="22" spans="1:14" ht="20.85" customHeight="1" x14ac:dyDescent="0.15">
      <c r="A22" s="158"/>
      <c r="B22" s="123" t="s">
        <v>15</v>
      </c>
      <c r="C22" s="155">
        <v>76</v>
      </c>
      <c r="D22" s="155">
        <v>79</v>
      </c>
      <c r="E22" s="109">
        <v>15500</v>
      </c>
      <c r="F22" s="145">
        <v>14849000</v>
      </c>
      <c r="G22" s="146"/>
      <c r="H22" s="12"/>
      <c r="I22" s="5"/>
      <c r="J22" s="23"/>
      <c r="K22" s="23"/>
      <c r="L22" s="23"/>
      <c r="M22" s="23"/>
      <c r="N22" s="23"/>
    </row>
    <row r="23" spans="1:14" ht="20.85" customHeight="1" thickBot="1" x14ac:dyDescent="0.2">
      <c r="A23" s="158"/>
      <c r="B23" s="125"/>
      <c r="C23" s="160"/>
      <c r="D23" s="160"/>
      <c r="E23" s="205"/>
      <c r="F23" s="147"/>
      <c r="G23" s="148"/>
      <c r="H23" s="6"/>
      <c r="I23" s="6" t="s">
        <v>222</v>
      </c>
      <c r="J23" s="5"/>
      <c r="K23" s="5"/>
      <c r="L23" s="5"/>
      <c r="M23" s="5"/>
      <c r="N23" s="5"/>
    </row>
    <row r="24" spans="1:14" ht="20.85" customHeight="1" thickBot="1" x14ac:dyDescent="0.2">
      <c r="A24" s="159"/>
      <c r="B24" s="4" t="s">
        <v>0</v>
      </c>
      <c r="C24" s="79" t="s">
        <v>188</v>
      </c>
      <c r="D24" s="80">
        <f>SUM(D20:D23)</f>
        <v>1550</v>
      </c>
      <c r="E24" s="7" t="s">
        <v>22</v>
      </c>
      <c r="F24" s="162">
        <f>SUM(F20:G23)</f>
        <v>246293000</v>
      </c>
      <c r="G24" s="150"/>
      <c r="H24" s="6"/>
      <c r="I24" s="6"/>
      <c r="J24" s="6"/>
      <c r="K24" s="105" t="s">
        <v>89</v>
      </c>
      <c r="L24" s="105"/>
      <c r="M24" s="105"/>
      <c r="N24" s="105"/>
    </row>
    <row r="25" spans="1:14" ht="20.85" customHeight="1" x14ac:dyDescent="0.15">
      <c r="A25" s="157" t="s">
        <v>219</v>
      </c>
      <c r="B25" s="123" t="s">
        <v>14</v>
      </c>
      <c r="C25" s="160">
        <v>1054</v>
      </c>
      <c r="D25" s="160">
        <v>1467</v>
      </c>
      <c r="E25" s="109">
        <v>13500</v>
      </c>
      <c r="F25" s="147">
        <v>231511500</v>
      </c>
      <c r="G25" s="148"/>
      <c r="H25" s="6"/>
      <c r="I25" s="123" t="s">
        <v>23</v>
      </c>
      <c r="J25" s="137" t="s">
        <v>102</v>
      </c>
      <c r="K25" s="135"/>
      <c r="L25" s="135"/>
      <c r="M25" s="135"/>
      <c r="N25" s="136"/>
    </row>
    <row r="26" spans="1:14" ht="20.85" customHeight="1" thickBot="1" x14ac:dyDescent="0.2">
      <c r="A26" s="158"/>
      <c r="B26" s="125"/>
      <c r="C26" s="161"/>
      <c r="D26" s="161"/>
      <c r="E26" s="205"/>
      <c r="F26" s="151"/>
      <c r="G26" s="152"/>
      <c r="H26" s="6"/>
      <c r="I26" s="125"/>
      <c r="J26" s="137" t="s">
        <v>26</v>
      </c>
      <c r="K26" s="135"/>
      <c r="L26" s="136"/>
      <c r="M26" s="3" t="s">
        <v>27</v>
      </c>
      <c r="N26" s="10" t="s">
        <v>0</v>
      </c>
    </row>
    <row r="27" spans="1:14" ht="20.85" customHeight="1" thickBot="1" x14ac:dyDescent="0.2">
      <c r="A27" s="158"/>
      <c r="B27" s="123" t="s">
        <v>15</v>
      </c>
      <c r="C27" s="155">
        <v>82</v>
      </c>
      <c r="D27" s="155">
        <v>86</v>
      </c>
      <c r="E27" s="109">
        <v>15500</v>
      </c>
      <c r="F27" s="145">
        <v>15221000</v>
      </c>
      <c r="G27" s="146"/>
      <c r="H27" s="6"/>
      <c r="I27" s="3" t="s">
        <v>219</v>
      </c>
      <c r="J27" s="138">
        <v>2513</v>
      </c>
      <c r="K27" s="139"/>
      <c r="L27" s="140"/>
      <c r="M27" s="37">
        <v>2003</v>
      </c>
      <c r="N27" s="32">
        <f>SUM(J27:M27)</f>
        <v>4516</v>
      </c>
    </row>
    <row r="28" spans="1:14" ht="14.25" customHeight="1" thickBot="1" x14ac:dyDescent="0.2">
      <c r="A28" s="158"/>
      <c r="B28" s="125"/>
      <c r="C28" s="160"/>
      <c r="D28" s="160"/>
      <c r="E28" s="205"/>
      <c r="F28" s="147"/>
      <c r="G28" s="148"/>
      <c r="H28" s="6"/>
      <c r="I28" s="6"/>
      <c r="J28" s="6"/>
      <c r="K28" s="6"/>
      <c r="L28" s="6"/>
      <c r="M28" s="6"/>
      <c r="N28" s="6"/>
    </row>
    <row r="29" spans="1:14" ht="23.25" customHeight="1" thickBot="1" x14ac:dyDescent="0.2">
      <c r="A29" s="159"/>
      <c r="B29" s="4" t="s">
        <v>0</v>
      </c>
      <c r="C29" s="79" t="s">
        <v>223</v>
      </c>
      <c r="D29" s="80">
        <f>SUM(D25:D28)</f>
        <v>1553</v>
      </c>
      <c r="E29" s="7" t="s">
        <v>224</v>
      </c>
      <c r="F29" s="162">
        <f>SUM(F25:G28)</f>
        <v>246732500</v>
      </c>
      <c r="G29" s="150"/>
      <c r="H29" s="6"/>
    </row>
    <row r="30" spans="1:14" ht="26.25" customHeight="1" x14ac:dyDescent="0.15">
      <c r="A30" s="13" t="s">
        <v>216</v>
      </c>
      <c r="B30" s="13"/>
      <c r="C30" s="13"/>
      <c r="D30" s="13"/>
      <c r="E30" s="13"/>
      <c r="F30" s="13"/>
      <c r="G30" s="13"/>
    </row>
    <row r="31" spans="1:14" ht="21" customHeight="1" x14ac:dyDescent="0.15"/>
    <row r="32" spans="1:14" ht="21" customHeight="1" x14ac:dyDescent="0.15"/>
    <row r="33" s="2" customFormat="1" ht="21" customHeight="1" x14ac:dyDescent="0.15"/>
    <row r="34" s="2" customFormat="1" ht="21" customHeight="1" x14ac:dyDescent="0.15"/>
    <row r="35" s="2" customFormat="1" ht="21" customHeight="1" x14ac:dyDescent="0.15"/>
  </sheetData>
  <customSheetViews>
    <customSheetView guid="{DD7B58AB-B959-4248-829C-2E16A93D1BE2}" showRuler="0">
      <selection activeCell="C25" sqref="C25:C26"/>
      <pageMargins left="1.1811023622047245" right="0.19685039370078741" top="1.1811023622047245" bottom="1.02" header="0.78740157480314965" footer="0.78740157480314965"/>
      <pageSetup paperSize="9" scale="80" orientation="landscape" r:id="rId1"/>
      <headerFooter alignWithMargins="0">
        <oddHeader>&amp;R&amp;"ＭＳ 明朝,標準"子育１２</oddHeader>
        <oddFooter>&amp;R&amp;"ＭＳ 明朝,標準"子育１２</oddFooter>
      </headerFooter>
    </customSheetView>
    <customSheetView guid="{41010E3D-E7F6-4E1F-9C17-5FCE69E482D2}" showRuler="0">
      <selection activeCell="C25" sqref="C25:C26"/>
      <pageMargins left="1.1811023622047245" right="0.19685039370078741" top="1.1811023622047245" bottom="1.02" header="0.78740157480314965" footer="0.78740157480314965"/>
      <pageSetup paperSize="9" scale="80" orientation="landscape" r:id="rId2"/>
      <headerFooter alignWithMargins="0">
        <oddHeader>&amp;R&amp;"ＭＳ 明朝,標準"子育１２</oddHeader>
        <oddFooter>&amp;R&amp;"ＭＳ 明朝,標準"子育１２</oddFooter>
      </headerFooter>
    </customSheetView>
    <customSheetView guid="{5D3DAAC1-4253-4E98-A018-DC382AF55159}" scale="75" showPageBreaks="1" showRuler="0" topLeftCell="A7">
      <selection activeCell="F29" sqref="F29:G29"/>
      <pageMargins left="1.1811023622047245" right="0.19685039370078741" top="1.1811023622047245" bottom="1.02" header="0.78740157480314965" footer="0.78740157480314965"/>
      <pageSetup paperSize="9" scale="80" orientation="landscape" r:id="rId3"/>
      <headerFooter alignWithMargins="0">
        <oddHeader>&amp;R&amp;"ＭＳ 明朝,標準"子育１４</oddHeader>
        <oddFooter>&amp;R&amp;"ＭＳ 明朝,標準"子育１４</oddFooter>
      </headerFooter>
    </customSheetView>
  </customSheetViews>
  <mergeCells count="91">
    <mergeCell ref="K24:N24"/>
    <mergeCell ref="I25:I26"/>
    <mergeCell ref="J25:N25"/>
    <mergeCell ref="J26:L26"/>
    <mergeCell ref="J27:L27"/>
    <mergeCell ref="F19:G19"/>
    <mergeCell ref="I14:I15"/>
    <mergeCell ref="F15:G16"/>
    <mergeCell ref="F17:G18"/>
    <mergeCell ref="J20:L20"/>
    <mergeCell ref="F20:G21"/>
    <mergeCell ref="J14:N14"/>
    <mergeCell ref="J19:L19"/>
    <mergeCell ref="J18:L18"/>
    <mergeCell ref="J15:L15"/>
    <mergeCell ref="F14:G14"/>
    <mergeCell ref="F29:G29"/>
    <mergeCell ref="F24:G24"/>
    <mergeCell ref="F25:G26"/>
    <mergeCell ref="E25:E26"/>
    <mergeCell ref="E27:E28"/>
    <mergeCell ref="D27:D28"/>
    <mergeCell ref="F27:G28"/>
    <mergeCell ref="D22:D23"/>
    <mergeCell ref="B25:B26"/>
    <mergeCell ref="E22:E23"/>
    <mergeCell ref="F22:G23"/>
    <mergeCell ref="D25:D26"/>
    <mergeCell ref="B17:B18"/>
    <mergeCell ref="C15:C16"/>
    <mergeCell ref="C17:C18"/>
    <mergeCell ref="D15:D16"/>
    <mergeCell ref="D17:D18"/>
    <mergeCell ref="D20:D21"/>
    <mergeCell ref="E10:E11"/>
    <mergeCell ref="E12:E13"/>
    <mergeCell ref="E15:E16"/>
    <mergeCell ref="E17:E18"/>
    <mergeCell ref="D10:D11"/>
    <mergeCell ref="D12:D13"/>
    <mergeCell ref="E20:E21"/>
    <mergeCell ref="A25:A29"/>
    <mergeCell ref="A10:A14"/>
    <mergeCell ref="A20:A24"/>
    <mergeCell ref="B22:B23"/>
    <mergeCell ref="C22:C23"/>
    <mergeCell ref="C25:C26"/>
    <mergeCell ref="B20:B21"/>
    <mergeCell ref="C20:C21"/>
    <mergeCell ref="A15:A19"/>
    <mergeCell ref="B15:B16"/>
    <mergeCell ref="B12:B13"/>
    <mergeCell ref="C10:C11"/>
    <mergeCell ref="C12:C13"/>
    <mergeCell ref="B10:B11"/>
    <mergeCell ref="B27:B28"/>
    <mergeCell ref="C27:C28"/>
    <mergeCell ref="A1:D1"/>
    <mergeCell ref="D7:D8"/>
    <mergeCell ref="A5:A9"/>
    <mergeCell ref="E5:E6"/>
    <mergeCell ref="E7:E8"/>
    <mergeCell ref="B7:B8"/>
    <mergeCell ref="C5:C6"/>
    <mergeCell ref="D5:D6"/>
    <mergeCell ref="C7:C8"/>
    <mergeCell ref="A3:A4"/>
    <mergeCell ref="B3:B4"/>
    <mergeCell ref="C3:D3"/>
    <mergeCell ref="J5:L5"/>
    <mergeCell ref="B5:B6"/>
    <mergeCell ref="I3:I4"/>
    <mergeCell ref="F3:G4"/>
    <mergeCell ref="F5:G6"/>
    <mergeCell ref="J4:L4"/>
    <mergeCell ref="K2:N2"/>
    <mergeCell ref="D2:G2"/>
    <mergeCell ref="J16:L16"/>
    <mergeCell ref="J17:L17"/>
    <mergeCell ref="J8:L8"/>
    <mergeCell ref="J9:L9"/>
    <mergeCell ref="J10:L10"/>
    <mergeCell ref="J11:L11"/>
    <mergeCell ref="K13:N13"/>
    <mergeCell ref="J7:L7"/>
    <mergeCell ref="F12:G13"/>
    <mergeCell ref="J6:L6"/>
    <mergeCell ref="F7:G8"/>
    <mergeCell ref="F9:G9"/>
    <mergeCell ref="F10:G11"/>
    <mergeCell ref="J3:N3"/>
  </mergeCells>
  <phoneticPr fontId="2"/>
  <pageMargins left="0.78740157480314965" right="0.70866141732283472" top="0.98425196850393704" bottom="0.78740157480314965" header="0.59055118110236227" footer="0.59055118110236227"/>
  <pageSetup paperSize="9" scale="80" orientation="landscape" r:id="rId4"/>
  <headerFooter scaleWithDoc="0" alignWithMargins="0">
    <oddHeader xml:space="preserve">&amp;R&amp;"ＭＳ 明朝,標準"&amp;9子育て　２&amp;11
</oddHeader>
    <oddFooter xml:space="preserve">&amp;R&amp;"ＭＳ 明朝,標準"&amp;9子育て　２&amp;11
</oddFooter>
  </headerFooter>
  <ignoredErrors>
    <ignoredError sqref="O18:P18 O20:P20 O19:P19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41"/>
  <sheetViews>
    <sheetView zoomScaleNormal="100" zoomScalePageLayoutView="98" workbookViewId="0">
      <selection sqref="A1:E1"/>
    </sheetView>
  </sheetViews>
  <sheetFormatPr defaultColWidth="9" defaultRowHeight="13.5" x14ac:dyDescent="0.15"/>
  <cols>
    <col min="1" max="1" width="6.625" style="2" customWidth="1"/>
    <col min="2" max="13" width="10.625" style="2" customWidth="1"/>
    <col min="14" max="14" width="9.125" style="2" bestFit="1" customWidth="1"/>
    <col min="15" max="16384" width="9" style="2"/>
  </cols>
  <sheetData>
    <row r="1" spans="1:15" ht="21" customHeight="1" x14ac:dyDescent="0.15">
      <c r="A1" s="154" t="s">
        <v>204</v>
      </c>
      <c r="B1" s="154"/>
      <c r="C1" s="154"/>
      <c r="D1" s="154"/>
      <c r="E1" s="154"/>
      <c r="F1" s="6"/>
      <c r="G1" s="6"/>
      <c r="K1" s="154" t="s">
        <v>205</v>
      </c>
      <c r="L1" s="154"/>
      <c r="M1" s="154"/>
      <c r="N1" s="154"/>
    </row>
    <row r="2" spans="1:15" ht="21" customHeight="1" x14ac:dyDescent="0.15">
      <c r="A2" s="6"/>
      <c r="B2" s="6"/>
      <c r="C2" s="6"/>
      <c r="D2" s="6"/>
      <c r="E2" s="105" t="s">
        <v>90</v>
      </c>
      <c r="F2" s="105"/>
      <c r="G2" s="105"/>
      <c r="H2" s="105"/>
      <c r="I2" s="105"/>
      <c r="K2" s="105" t="s">
        <v>173</v>
      </c>
      <c r="L2" s="216"/>
      <c r="M2" s="216"/>
      <c r="N2" s="216"/>
      <c r="O2" s="13"/>
    </row>
    <row r="3" spans="1:15" ht="21" customHeight="1" x14ac:dyDescent="0.15">
      <c r="A3" s="123" t="s">
        <v>23</v>
      </c>
      <c r="B3" s="137" t="s">
        <v>103</v>
      </c>
      <c r="C3" s="135"/>
      <c r="D3" s="135"/>
      <c r="E3" s="136"/>
      <c r="F3" s="137" t="s">
        <v>102</v>
      </c>
      <c r="G3" s="135"/>
      <c r="H3" s="135"/>
      <c r="I3" s="136"/>
      <c r="K3" s="3" t="s">
        <v>23</v>
      </c>
      <c r="L3" s="99" t="s">
        <v>171</v>
      </c>
      <c r="M3" s="165" t="s">
        <v>11</v>
      </c>
      <c r="N3" s="165"/>
    </row>
    <row r="4" spans="1:15" ht="21" customHeight="1" thickBot="1" x14ac:dyDescent="0.2">
      <c r="A4" s="125"/>
      <c r="B4" s="3" t="s">
        <v>135</v>
      </c>
      <c r="C4" s="3" t="s">
        <v>136</v>
      </c>
      <c r="D4" s="3" t="s">
        <v>156</v>
      </c>
      <c r="E4" s="10" t="s">
        <v>0</v>
      </c>
      <c r="F4" s="3" t="s">
        <v>135</v>
      </c>
      <c r="G4" s="3" t="s">
        <v>136</v>
      </c>
      <c r="H4" s="3" t="s">
        <v>156</v>
      </c>
      <c r="I4" s="10" t="s">
        <v>0</v>
      </c>
      <c r="K4" s="167" t="s">
        <v>160</v>
      </c>
      <c r="L4" s="123">
        <v>98</v>
      </c>
      <c r="M4" s="3" t="s">
        <v>16</v>
      </c>
      <c r="N4" s="46">
        <v>52200</v>
      </c>
    </row>
    <row r="5" spans="1:15" ht="21" customHeight="1" thickBot="1" x14ac:dyDescent="0.2">
      <c r="A5" s="1" t="s">
        <v>160</v>
      </c>
      <c r="B5" s="8">
        <v>714</v>
      </c>
      <c r="C5" s="8">
        <v>44</v>
      </c>
      <c r="D5" s="22">
        <v>5</v>
      </c>
      <c r="E5" s="31">
        <f>SUM(B5:D5)</f>
        <v>763</v>
      </c>
      <c r="F5" s="30">
        <v>1417</v>
      </c>
      <c r="G5" s="8">
        <v>80</v>
      </c>
      <c r="H5" s="22">
        <v>10</v>
      </c>
      <c r="I5" s="31">
        <f>SUM(F5:H5)</f>
        <v>1507</v>
      </c>
      <c r="K5" s="168"/>
      <c r="L5" s="125"/>
      <c r="M5" s="3" t="s">
        <v>17</v>
      </c>
      <c r="N5" s="46">
        <v>34770</v>
      </c>
    </row>
    <row r="6" spans="1:15" ht="21" customHeight="1" thickBot="1" x14ac:dyDescent="0.2">
      <c r="A6" s="1" t="s">
        <v>164</v>
      </c>
      <c r="B6" s="8">
        <v>686</v>
      </c>
      <c r="C6" s="8">
        <v>40</v>
      </c>
      <c r="D6" s="22">
        <v>3</v>
      </c>
      <c r="E6" s="31">
        <f>SUM(B6:D6)</f>
        <v>729</v>
      </c>
      <c r="F6" s="30">
        <v>1360</v>
      </c>
      <c r="G6" s="8">
        <v>74</v>
      </c>
      <c r="H6" s="22">
        <v>6</v>
      </c>
      <c r="I6" s="31">
        <f>SUM(F6:H6)</f>
        <v>1440</v>
      </c>
      <c r="K6" s="167" t="s">
        <v>164</v>
      </c>
      <c r="L6" s="123">
        <v>104</v>
      </c>
      <c r="M6" s="3" t="s">
        <v>16</v>
      </c>
      <c r="N6" s="46">
        <v>52500</v>
      </c>
    </row>
    <row r="7" spans="1:15" ht="21" customHeight="1" thickBot="1" x14ac:dyDescent="0.2">
      <c r="A7" s="1" t="s">
        <v>169</v>
      </c>
      <c r="B7" s="8">
        <v>655</v>
      </c>
      <c r="C7" s="8">
        <v>44</v>
      </c>
      <c r="D7" s="22">
        <v>4</v>
      </c>
      <c r="E7" s="31">
        <f>SUM(B7:D7)</f>
        <v>703</v>
      </c>
      <c r="F7" s="30">
        <v>1338</v>
      </c>
      <c r="G7" s="8">
        <v>91</v>
      </c>
      <c r="H7" s="22">
        <v>7</v>
      </c>
      <c r="I7" s="31">
        <f>SUM(F7:H7)</f>
        <v>1436</v>
      </c>
      <c r="K7" s="168"/>
      <c r="L7" s="125"/>
      <c r="M7" s="3" t="s">
        <v>17</v>
      </c>
      <c r="N7" s="46">
        <v>34970</v>
      </c>
    </row>
    <row r="8" spans="1:15" ht="21" customHeight="1" thickBot="1" x14ac:dyDescent="0.2">
      <c r="A8" s="1" t="s">
        <v>181</v>
      </c>
      <c r="B8" s="8">
        <v>652</v>
      </c>
      <c r="C8" s="8">
        <v>37</v>
      </c>
      <c r="D8" s="22">
        <v>4</v>
      </c>
      <c r="E8" s="31">
        <f>SUM(B8:D8)</f>
        <v>693</v>
      </c>
      <c r="F8" s="30">
        <v>1268</v>
      </c>
      <c r="G8" s="8">
        <v>74</v>
      </c>
      <c r="H8" s="22">
        <v>5</v>
      </c>
      <c r="I8" s="31">
        <f>SUM(F8:H8)</f>
        <v>1347</v>
      </c>
      <c r="K8" s="163" t="s">
        <v>169</v>
      </c>
      <c r="L8" s="165">
        <v>95</v>
      </c>
      <c r="M8" s="3" t="s">
        <v>16</v>
      </c>
      <c r="N8" s="46">
        <v>52500</v>
      </c>
    </row>
    <row r="9" spans="1:15" ht="21" customHeight="1" thickBot="1" x14ac:dyDescent="0.2">
      <c r="A9" s="100" t="s">
        <v>219</v>
      </c>
      <c r="B9" s="101">
        <f>326+322</f>
        <v>648</v>
      </c>
      <c r="C9" s="101">
        <f>22+17</f>
        <v>39</v>
      </c>
      <c r="D9" s="102">
        <f>2+0</f>
        <v>2</v>
      </c>
      <c r="E9" s="103">
        <f>SUM(B9:D9)</f>
        <v>689</v>
      </c>
      <c r="F9" s="104">
        <f>326+821</f>
        <v>1147</v>
      </c>
      <c r="G9" s="101">
        <f>22+42</f>
        <v>64</v>
      </c>
      <c r="H9" s="102">
        <f>2+0</f>
        <v>2</v>
      </c>
      <c r="I9" s="103">
        <f>SUM(F9:H9)</f>
        <v>1213</v>
      </c>
      <c r="J9" s="26"/>
      <c r="K9" s="164"/>
      <c r="L9" s="165"/>
      <c r="M9" s="3" t="s">
        <v>17</v>
      </c>
      <c r="N9" s="46">
        <v>34970</v>
      </c>
    </row>
    <row r="10" spans="1:15" ht="21" customHeight="1" x14ac:dyDescent="0.15">
      <c r="K10" s="163" t="s">
        <v>181</v>
      </c>
      <c r="L10" s="165">
        <v>105</v>
      </c>
      <c r="M10" s="3" t="s">
        <v>16</v>
      </c>
      <c r="N10" s="46">
        <v>52400</v>
      </c>
    </row>
    <row r="11" spans="1:15" ht="21" customHeight="1" x14ac:dyDescent="0.15">
      <c r="K11" s="164"/>
      <c r="L11" s="165"/>
      <c r="M11" s="3" t="s">
        <v>17</v>
      </c>
      <c r="N11" s="46">
        <v>34900</v>
      </c>
    </row>
    <row r="12" spans="1:15" ht="21" customHeight="1" x14ac:dyDescent="0.15">
      <c r="K12" s="163" t="s">
        <v>219</v>
      </c>
      <c r="L12" s="165">
        <v>104</v>
      </c>
      <c r="M12" s="3" t="s">
        <v>16</v>
      </c>
      <c r="N12" s="46">
        <v>53700</v>
      </c>
    </row>
    <row r="13" spans="1:15" ht="21" customHeight="1" x14ac:dyDescent="0.15">
      <c r="K13" s="164"/>
      <c r="L13" s="165"/>
      <c r="M13" s="3" t="s">
        <v>17</v>
      </c>
      <c r="N13" s="46">
        <v>35760</v>
      </c>
    </row>
    <row r="14" spans="1:15" ht="21" customHeight="1" x14ac:dyDescent="0.15">
      <c r="K14" s="166" t="s">
        <v>172</v>
      </c>
      <c r="L14" s="209"/>
      <c r="M14" s="209"/>
      <c r="N14" s="209"/>
      <c r="O14" s="209"/>
    </row>
    <row r="15" spans="1:15" ht="21" customHeight="1" x14ac:dyDescent="0.15">
      <c r="K15" s="209"/>
      <c r="L15" s="209"/>
      <c r="M15" s="209"/>
      <c r="N15" s="209"/>
      <c r="O15" s="209"/>
    </row>
    <row r="16" spans="1:15" ht="21" customHeight="1" x14ac:dyDescent="0.15">
      <c r="A16" s="154" t="s">
        <v>206</v>
      </c>
      <c r="B16" s="154"/>
      <c r="C16" s="154"/>
      <c r="D16" s="154"/>
      <c r="K16" s="217"/>
      <c r="L16" s="217"/>
      <c r="M16" s="217"/>
      <c r="N16" s="217"/>
      <c r="O16" s="217"/>
    </row>
    <row r="17" spans="1:5" ht="21" customHeight="1" x14ac:dyDescent="0.15">
      <c r="A17" s="105" t="s">
        <v>91</v>
      </c>
      <c r="B17" s="105"/>
      <c r="C17" s="105"/>
      <c r="D17" s="105"/>
      <c r="E17" s="105"/>
    </row>
    <row r="18" spans="1:5" ht="29.1" customHeight="1" thickBot="1" x14ac:dyDescent="0.2">
      <c r="A18" s="38" t="s">
        <v>104</v>
      </c>
      <c r="B18" s="3" t="s">
        <v>29</v>
      </c>
      <c r="C18" s="3" t="s">
        <v>30</v>
      </c>
      <c r="D18" s="3" t="s">
        <v>31</v>
      </c>
      <c r="E18" s="10" t="s">
        <v>0</v>
      </c>
    </row>
    <row r="19" spans="1:5" ht="21" customHeight="1" thickBot="1" x14ac:dyDescent="0.2">
      <c r="A19" s="3" t="s">
        <v>160</v>
      </c>
      <c r="B19" s="3">
        <v>2</v>
      </c>
      <c r="C19" s="3">
        <v>2</v>
      </c>
      <c r="D19" s="63">
        <v>0</v>
      </c>
      <c r="E19" s="60">
        <f>SUM(B19:D19)</f>
        <v>4</v>
      </c>
    </row>
    <row r="20" spans="1:5" ht="21" customHeight="1" thickBot="1" x14ac:dyDescent="0.2">
      <c r="A20" s="3" t="s">
        <v>164</v>
      </c>
      <c r="B20" s="3">
        <v>2</v>
      </c>
      <c r="C20" s="3">
        <v>4</v>
      </c>
      <c r="D20" s="63">
        <v>0</v>
      </c>
      <c r="E20" s="60">
        <f>SUM(B20:D20)</f>
        <v>6</v>
      </c>
    </row>
    <row r="21" spans="1:5" ht="21" customHeight="1" thickBot="1" x14ac:dyDescent="0.2">
      <c r="A21" s="3" t="s">
        <v>169</v>
      </c>
      <c r="B21" s="3">
        <v>2</v>
      </c>
      <c r="C21" s="3">
        <v>4</v>
      </c>
      <c r="D21" s="63">
        <v>0</v>
      </c>
      <c r="E21" s="60">
        <f>SUM(B21:D21)</f>
        <v>6</v>
      </c>
    </row>
    <row r="22" spans="1:5" ht="21" customHeight="1" thickBot="1" x14ac:dyDescent="0.2">
      <c r="A22" s="3" t="s">
        <v>181</v>
      </c>
      <c r="B22" s="3">
        <v>0</v>
      </c>
      <c r="C22" s="3">
        <v>1</v>
      </c>
      <c r="D22" s="63">
        <v>0</v>
      </c>
      <c r="E22" s="60">
        <f>SUM(B22:D22)</f>
        <v>1</v>
      </c>
    </row>
    <row r="23" spans="1:5" ht="21" customHeight="1" thickBot="1" x14ac:dyDescent="0.2">
      <c r="A23" s="3" t="s">
        <v>219</v>
      </c>
      <c r="B23" s="3">
        <v>0</v>
      </c>
      <c r="C23" s="3">
        <v>0</v>
      </c>
      <c r="D23" s="63">
        <v>0</v>
      </c>
      <c r="E23" s="60">
        <f>SUM(B23:D23)</f>
        <v>0</v>
      </c>
    </row>
    <row r="24" spans="1:5" ht="21" customHeight="1" x14ac:dyDescent="0.15"/>
    <row r="25" spans="1:5" ht="21" customHeight="1" x14ac:dyDescent="0.15"/>
    <row r="26" spans="1:5" ht="21" customHeight="1" x14ac:dyDescent="0.15"/>
    <row r="27" spans="1:5" ht="21" customHeight="1" x14ac:dyDescent="0.15"/>
    <row r="28" spans="1:5" ht="21" customHeight="1" x14ac:dyDescent="0.15"/>
    <row r="29" spans="1:5" ht="21" customHeight="1" x14ac:dyDescent="0.15"/>
    <row r="30" spans="1:5" ht="21" customHeight="1" x14ac:dyDescent="0.15"/>
    <row r="31" spans="1:5" ht="21" customHeight="1" x14ac:dyDescent="0.15"/>
    <row r="32" spans="1:5" ht="21" customHeight="1" x14ac:dyDescent="0.15"/>
    <row r="33" s="2" customFormat="1" ht="21" customHeight="1" x14ac:dyDescent="0.15"/>
    <row r="34" s="2" customFormat="1" ht="21" customHeight="1" x14ac:dyDescent="0.15"/>
    <row r="35" s="2" customFormat="1" ht="21" customHeight="1" x14ac:dyDescent="0.15"/>
    <row r="36" s="2" customFormat="1" ht="21" customHeight="1" x14ac:dyDescent="0.15"/>
    <row r="37" s="2" customFormat="1" ht="21" customHeight="1" x14ac:dyDescent="0.15"/>
    <row r="38" s="2" customFormat="1" ht="21" customHeight="1" x14ac:dyDescent="0.15"/>
    <row r="39" s="2" customFormat="1" ht="21" customHeight="1" x14ac:dyDescent="0.15"/>
    <row r="40" s="2" customFormat="1" ht="21" customHeight="1" x14ac:dyDescent="0.15"/>
    <row r="41" s="2" customFormat="1" ht="21" customHeight="1" x14ac:dyDescent="0.15"/>
  </sheetData>
  <customSheetViews>
    <customSheetView guid="{DD7B58AB-B959-4248-829C-2E16A93D1BE2}" showRuler="0">
      <selection activeCell="J9" sqref="J9"/>
      <pageMargins left="1.1811023622047245" right="0.19685039370078741" top="1.1811023622047245" bottom="1.1811023622047245" header="0.78740157480314965" footer="0.78740157480314965"/>
      <pageSetup paperSize="9" scale="80" orientation="landscape" r:id="rId1"/>
      <headerFooter alignWithMargins="0">
        <oddHeader>&amp;R&amp;"ＭＳ 明朝,標準"子育１３</oddHeader>
        <oddFooter>&amp;R&amp;"ＭＳ 明朝,標準"子育１３</oddFooter>
      </headerFooter>
    </customSheetView>
    <customSheetView guid="{41010E3D-E7F6-4E1F-9C17-5FCE69E482D2}" showRuler="0">
      <selection activeCell="B9" sqref="B9"/>
      <pageMargins left="1.1811023622047245" right="0.19685039370078741" top="1.1811023622047245" bottom="1.1811023622047245" header="0.78740157480314965" footer="0.78740157480314965"/>
      <pageSetup paperSize="9" scale="80" orientation="landscape" r:id="rId2"/>
      <headerFooter alignWithMargins="0">
        <oddHeader>&amp;R&amp;"ＭＳ 明朝,標準"子育１３</oddHeader>
        <oddFooter>&amp;R&amp;"ＭＳ 明朝,標準"子育１３</oddFooter>
      </headerFooter>
    </customSheetView>
    <customSheetView guid="{5D3DAAC1-4253-4E98-A018-DC382AF55159}" showPageBreaks="1" showRuler="0">
      <selection activeCell="E14" sqref="E14"/>
      <pageMargins left="1.1811023622047245" right="0.19685039370078741" top="1.1811023622047245" bottom="1.1811023622047245" header="0.78740157480314965" footer="0.78740157480314965"/>
      <pageSetup paperSize="9" scale="80" orientation="landscape" r:id="rId3"/>
      <headerFooter alignWithMargins="0">
        <oddHeader>&amp;R&amp;"ＭＳ 明朝,標準"子育１５</oddHeader>
        <oddFooter>&amp;R&amp;"ＭＳ 明朝,標準"子育１５</oddFooter>
      </headerFooter>
    </customSheetView>
  </customSheetViews>
  <mergeCells count="21">
    <mergeCell ref="L8:L9"/>
    <mergeCell ref="K6:K7"/>
    <mergeCell ref="K8:K9"/>
    <mergeCell ref="B3:E3"/>
    <mergeCell ref="A1:E1"/>
    <mergeCell ref="K1:N1"/>
    <mergeCell ref="K4:K5"/>
    <mergeCell ref="L6:L7"/>
    <mergeCell ref="M3:N3"/>
    <mergeCell ref="L4:L5"/>
    <mergeCell ref="F3:I3"/>
    <mergeCell ref="A3:A4"/>
    <mergeCell ref="K2:N2"/>
    <mergeCell ref="E2:I2"/>
    <mergeCell ref="A17:E17"/>
    <mergeCell ref="A16:D16"/>
    <mergeCell ref="K12:K13"/>
    <mergeCell ref="L12:L13"/>
    <mergeCell ref="K10:K11"/>
    <mergeCell ref="L10:L11"/>
    <mergeCell ref="K14:O15"/>
  </mergeCells>
  <phoneticPr fontId="2"/>
  <pageMargins left="1.1811023622047245" right="0.19685039370078741" top="1.1811023622047245" bottom="0.98425196850393704" header="0.59055118110236227" footer="0.78740157480314965"/>
  <pageSetup paperSize="9" scale="80" orientation="landscape" r:id="rId4"/>
  <headerFooter scaleWithDoc="0" alignWithMargins="0">
    <oddHeader xml:space="preserve">&amp;R&amp;"ＭＳ 明朝,標準"&amp;9子育て　３&amp;11
</oddHeader>
    <oddFooter xml:space="preserve">&amp;R&amp;"ＭＳ 明朝,標準"&amp;9子育て　３&amp;11
</oddFooter>
  </headerFooter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36"/>
  <sheetViews>
    <sheetView zoomScaleNormal="100" zoomScaleSheetLayoutView="100" zoomScalePageLayoutView="85" workbookViewId="0"/>
  </sheetViews>
  <sheetFormatPr defaultRowHeight="13.5" x14ac:dyDescent="0.15"/>
  <cols>
    <col min="1" max="1" width="6.625" style="206" customWidth="1"/>
    <col min="2" max="6" width="10.625" style="206" customWidth="1"/>
    <col min="7" max="7" width="11.125" style="206" customWidth="1"/>
    <col min="8" max="9" width="10.625" style="206" customWidth="1"/>
    <col min="10" max="10" width="11.625" style="206" customWidth="1"/>
    <col min="11" max="15" width="10.625" style="206" customWidth="1"/>
    <col min="16" max="16" width="11" style="206" customWidth="1"/>
    <col min="17" max="17" width="10.625" style="206" customWidth="1"/>
    <col min="18" max="18" width="5" style="206" customWidth="1"/>
    <col min="19" max="24" width="10.625" style="206" customWidth="1"/>
    <col min="25" max="16384" width="9" style="206"/>
  </cols>
  <sheetData>
    <row r="1" spans="1:18" ht="20.100000000000001" customHeight="1" x14ac:dyDescent="0.15">
      <c r="A1" s="6" t="s">
        <v>207</v>
      </c>
      <c r="B1" s="6"/>
      <c r="C1" s="6"/>
      <c r="D1" s="6"/>
      <c r="E1" s="6"/>
      <c r="F1" s="6"/>
      <c r="G1" s="5"/>
      <c r="H1" s="6"/>
      <c r="I1" s="6"/>
      <c r="J1" s="6"/>
      <c r="K1" s="6"/>
      <c r="L1" s="5"/>
      <c r="M1" s="5"/>
      <c r="N1" s="5"/>
      <c r="O1" s="6"/>
      <c r="P1" s="6"/>
      <c r="Q1" s="5"/>
      <c r="R1" s="5"/>
    </row>
    <row r="2" spans="1:18" ht="20.100000000000001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105" t="s">
        <v>92</v>
      </c>
      <c r="M2" s="105"/>
      <c r="N2" s="105"/>
      <c r="O2" s="105"/>
      <c r="R2" s="5"/>
    </row>
    <row r="3" spans="1:18" ht="20.100000000000001" customHeight="1" x14ac:dyDescent="0.15">
      <c r="A3" s="123" t="s">
        <v>23</v>
      </c>
      <c r="B3" s="171" t="s">
        <v>36</v>
      </c>
      <c r="C3" s="172"/>
      <c r="D3" s="171" t="s">
        <v>37</v>
      </c>
      <c r="E3" s="185"/>
      <c r="F3" s="175" t="s">
        <v>107</v>
      </c>
      <c r="G3" s="176"/>
      <c r="H3" s="176"/>
      <c r="I3" s="177"/>
      <c r="J3" s="178" t="s">
        <v>108</v>
      </c>
      <c r="K3" s="135"/>
      <c r="L3" s="135"/>
      <c r="M3" s="135"/>
      <c r="N3" s="135"/>
      <c r="O3" s="136"/>
      <c r="R3" s="5"/>
    </row>
    <row r="4" spans="1:18" ht="20.100000000000001" customHeight="1" x14ac:dyDescent="0.15">
      <c r="A4" s="173"/>
      <c r="B4" s="181" t="s">
        <v>80</v>
      </c>
      <c r="C4" s="87" t="s">
        <v>79</v>
      </c>
      <c r="D4" s="181" t="s">
        <v>80</v>
      </c>
      <c r="E4" s="89" t="s">
        <v>79</v>
      </c>
      <c r="F4" s="179" t="s">
        <v>38</v>
      </c>
      <c r="G4" s="123" t="s">
        <v>39</v>
      </c>
      <c r="H4" s="123" t="s">
        <v>40</v>
      </c>
      <c r="I4" s="183" t="s">
        <v>41</v>
      </c>
      <c r="J4" s="186" t="s">
        <v>110</v>
      </c>
      <c r="K4" s="132" t="s">
        <v>109</v>
      </c>
      <c r="L4" s="137" t="s">
        <v>111</v>
      </c>
      <c r="M4" s="169"/>
      <c r="N4" s="169"/>
      <c r="O4" s="170"/>
      <c r="R4" s="43"/>
    </row>
    <row r="5" spans="1:18" ht="20.100000000000001" customHeight="1" x14ac:dyDescent="0.15">
      <c r="A5" s="174"/>
      <c r="B5" s="182"/>
      <c r="C5" s="88" t="s">
        <v>42</v>
      </c>
      <c r="D5" s="182"/>
      <c r="E5" s="90" t="s">
        <v>42</v>
      </c>
      <c r="F5" s="180"/>
      <c r="G5" s="125"/>
      <c r="H5" s="125"/>
      <c r="I5" s="184"/>
      <c r="J5" s="187"/>
      <c r="K5" s="134"/>
      <c r="L5" s="3" t="s">
        <v>112</v>
      </c>
      <c r="M5" s="3" t="s">
        <v>113</v>
      </c>
      <c r="N5" s="3" t="s">
        <v>114</v>
      </c>
      <c r="O5" s="3" t="s">
        <v>43</v>
      </c>
      <c r="R5" s="5"/>
    </row>
    <row r="6" spans="1:18" ht="20.100000000000001" customHeight="1" x14ac:dyDescent="0.15">
      <c r="A6" s="3" t="s">
        <v>160</v>
      </c>
      <c r="B6" s="3">
        <v>11</v>
      </c>
      <c r="C6" s="3">
        <v>0</v>
      </c>
      <c r="D6" s="3">
        <v>28</v>
      </c>
      <c r="E6" s="4">
        <v>0</v>
      </c>
      <c r="F6" s="85">
        <v>0</v>
      </c>
      <c r="G6" s="3">
        <v>5</v>
      </c>
      <c r="H6" s="3">
        <v>1</v>
      </c>
      <c r="I6" s="86">
        <v>5</v>
      </c>
      <c r="J6" s="85">
        <v>10</v>
      </c>
      <c r="K6" s="3">
        <v>28</v>
      </c>
      <c r="L6" s="3">
        <v>0</v>
      </c>
      <c r="M6" s="3">
        <v>5</v>
      </c>
      <c r="N6" s="3">
        <v>2</v>
      </c>
      <c r="O6" s="3">
        <v>3</v>
      </c>
      <c r="R6" s="5"/>
    </row>
    <row r="7" spans="1:18" ht="20.100000000000001" customHeight="1" x14ac:dyDescent="0.15">
      <c r="A7" s="3" t="s">
        <v>164</v>
      </c>
      <c r="B7" s="3">
        <v>14</v>
      </c>
      <c r="C7" s="3">
        <v>0</v>
      </c>
      <c r="D7" s="3">
        <v>38</v>
      </c>
      <c r="E7" s="4">
        <v>0</v>
      </c>
      <c r="F7" s="85">
        <v>0</v>
      </c>
      <c r="G7" s="3">
        <v>8</v>
      </c>
      <c r="H7" s="3">
        <v>1</v>
      </c>
      <c r="I7" s="86">
        <v>5</v>
      </c>
      <c r="J7" s="85">
        <v>6</v>
      </c>
      <c r="K7" s="3">
        <v>17</v>
      </c>
      <c r="L7" s="3">
        <v>0</v>
      </c>
      <c r="M7" s="3">
        <v>1</v>
      </c>
      <c r="N7" s="3">
        <v>0</v>
      </c>
      <c r="O7" s="3">
        <v>5</v>
      </c>
      <c r="R7" s="5"/>
    </row>
    <row r="8" spans="1:18" ht="20.100000000000001" customHeight="1" x14ac:dyDescent="0.15">
      <c r="A8" s="3" t="s">
        <v>169</v>
      </c>
      <c r="B8" s="3">
        <v>11</v>
      </c>
      <c r="C8" s="3">
        <v>1</v>
      </c>
      <c r="D8" s="3">
        <v>23</v>
      </c>
      <c r="E8" s="4">
        <v>2</v>
      </c>
      <c r="F8" s="85">
        <v>3</v>
      </c>
      <c r="G8" s="3">
        <v>4</v>
      </c>
      <c r="H8" s="3">
        <v>0</v>
      </c>
      <c r="I8" s="86">
        <v>4</v>
      </c>
      <c r="J8" s="85">
        <v>7</v>
      </c>
      <c r="K8" s="3">
        <v>14</v>
      </c>
      <c r="L8" s="3">
        <v>0</v>
      </c>
      <c r="M8" s="3">
        <v>1</v>
      </c>
      <c r="N8" s="3">
        <v>5</v>
      </c>
      <c r="O8" s="3">
        <v>1</v>
      </c>
      <c r="R8" s="5"/>
    </row>
    <row r="9" spans="1:18" ht="20.100000000000001" customHeight="1" x14ac:dyDescent="0.15">
      <c r="A9" s="3" t="s">
        <v>181</v>
      </c>
      <c r="B9" s="3">
        <v>8</v>
      </c>
      <c r="C9" s="3">
        <v>0</v>
      </c>
      <c r="D9" s="3">
        <v>17</v>
      </c>
      <c r="E9" s="4">
        <v>0</v>
      </c>
      <c r="F9" s="85">
        <v>2</v>
      </c>
      <c r="G9" s="3">
        <v>5</v>
      </c>
      <c r="H9" s="3">
        <v>0</v>
      </c>
      <c r="I9" s="86">
        <v>1</v>
      </c>
      <c r="J9" s="85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R9" s="5"/>
    </row>
    <row r="10" spans="1:18" ht="18.75" customHeight="1" x14ac:dyDescent="0.15">
      <c r="A10" s="3" t="s">
        <v>219</v>
      </c>
      <c r="B10" s="3">
        <v>11</v>
      </c>
      <c r="C10" s="3">
        <v>1</v>
      </c>
      <c r="D10" s="3">
        <v>26</v>
      </c>
      <c r="E10" s="4">
        <v>2</v>
      </c>
      <c r="F10" s="85">
        <v>2</v>
      </c>
      <c r="G10" s="3">
        <v>6</v>
      </c>
      <c r="H10" s="3">
        <v>0</v>
      </c>
      <c r="I10" s="86">
        <v>3</v>
      </c>
      <c r="J10" s="85">
        <v>6</v>
      </c>
      <c r="K10" s="3">
        <v>16</v>
      </c>
      <c r="L10" s="3">
        <v>1</v>
      </c>
      <c r="M10" s="3">
        <v>4</v>
      </c>
      <c r="N10" s="3">
        <v>0</v>
      </c>
      <c r="O10" s="3">
        <v>1</v>
      </c>
      <c r="R10" s="5"/>
    </row>
    <row r="11" spans="1:18" ht="20.100000000000001" customHeight="1" x14ac:dyDescent="0.15">
      <c r="A11" s="2" t="s">
        <v>218</v>
      </c>
    </row>
    <row r="12" spans="1:18" ht="20.100000000000001" customHeight="1" x14ac:dyDescent="0.15">
      <c r="A12" s="2" t="s">
        <v>217</v>
      </c>
    </row>
    <row r="13" spans="1:18" ht="20.100000000000001" customHeight="1" x14ac:dyDescent="0.15">
      <c r="A13" s="2"/>
    </row>
    <row r="14" spans="1:18" ht="15.6" customHeight="1" x14ac:dyDescent="0.15"/>
    <row r="15" spans="1:18" ht="15" hidden="1" customHeight="1" x14ac:dyDescent="0.15"/>
    <row r="16" spans="1:18" s="214" customFormat="1" ht="18" customHeight="1" x14ac:dyDescent="0.15">
      <c r="A16" s="6" t="s">
        <v>208</v>
      </c>
      <c r="B16" s="6"/>
      <c r="C16" s="6"/>
      <c r="D16" s="6"/>
      <c r="E16" s="6"/>
      <c r="F16" s="5"/>
      <c r="G16" s="6"/>
      <c r="H16" s="6"/>
      <c r="I16" s="6"/>
      <c r="J16" s="6"/>
      <c r="K16" s="6"/>
      <c r="L16" s="5"/>
      <c r="M16" s="5"/>
      <c r="N16" s="5"/>
      <c r="O16" s="5"/>
    </row>
    <row r="17" spans="1:18" s="214" customFormat="1" ht="18" customHeight="1" x14ac:dyDescent="0.15">
      <c r="A17" s="44"/>
      <c r="B17" s="44"/>
      <c r="D17" s="44"/>
      <c r="E17" s="44"/>
      <c r="F17" s="44"/>
      <c r="G17" s="44"/>
      <c r="H17" s="44"/>
      <c r="I17" s="44"/>
      <c r="J17" s="105" t="s">
        <v>93</v>
      </c>
      <c r="K17" s="105"/>
      <c r="L17" s="105"/>
      <c r="M17" s="105"/>
    </row>
    <row r="18" spans="1:18" s="214" customFormat="1" ht="17.25" customHeight="1" x14ac:dyDescent="0.15">
      <c r="A18" s="123" t="s">
        <v>23</v>
      </c>
      <c r="B18" s="132" t="s">
        <v>44</v>
      </c>
      <c r="C18" s="137" t="s">
        <v>106</v>
      </c>
      <c r="D18" s="135"/>
      <c r="E18" s="135"/>
      <c r="F18" s="135"/>
      <c r="G18" s="135"/>
      <c r="H18" s="135"/>
      <c r="I18" s="136"/>
      <c r="J18" s="137" t="s">
        <v>105</v>
      </c>
      <c r="K18" s="203"/>
      <c r="L18" s="203"/>
      <c r="M18" s="207"/>
      <c r="N18" s="75"/>
      <c r="Q18" s="75"/>
    </row>
    <row r="19" spans="1:18" s="214" customFormat="1" ht="18" customHeight="1" x14ac:dyDescent="0.15">
      <c r="A19" s="125"/>
      <c r="B19" s="215"/>
      <c r="C19" s="3" t="s">
        <v>45</v>
      </c>
      <c r="D19" s="3" t="s">
        <v>46</v>
      </c>
      <c r="E19" s="3" t="s">
        <v>47</v>
      </c>
      <c r="F19" s="3" t="s">
        <v>48</v>
      </c>
      <c r="G19" s="3" t="s">
        <v>49</v>
      </c>
      <c r="H19" s="3" t="s">
        <v>50</v>
      </c>
      <c r="I19" s="4" t="s">
        <v>51</v>
      </c>
      <c r="J19" s="77" t="s">
        <v>75</v>
      </c>
      <c r="K19" s="4" t="s">
        <v>74</v>
      </c>
      <c r="L19" s="3" t="s">
        <v>52</v>
      </c>
      <c r="M19" s="3" t="s">
        <v>43</v>
      </c>
      <c r="N19" s="75" t="s">
        <v>76</v>
      </c>
      <c r="Q19" s="78"/>
      <c r="R19" s="94"/>
    </row>
    <row r="20" spans="1:18" s="214" customFormat="1" ht="18" customHeight="1" x14ac:dyDescent="0.15">
      <c r="A20" s="1" t="s">
        <v>160</v>
      </c>
      <c r="B20" s="3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76"/>
      <c r="Q20" s="76"/>
    </row>
    <row r="21" spans="1:18" s="214" customFormat="1" ht="18" customHeight="1" x14ac:dyDescent="0.15">
      <c r="A21" s="1" t="s">
        <v>164</v>
      </c>
      <c r="B21" s="3">
        <v>1</v>
      </c>
      <c r="C21" s="3">
        <v>0</v>
      </c>
      <c r="D21" s="3">
        <v>1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1</v>
      </c>
      <c r="L21" s="3">
        <v>0</v>
      </c>
      <c r="M21" s="3">
        <v>0</v>
      </c>
      <c r="N21" s="76"/>
      <c r="Q21" s="76"/>
    </row>
    <row r="22" spans="1:18" s="214" customFormat="1" ht="18" customHeight="1" x14ac:dyDescent="0.15">
      <c r="A22" s="1" t="s">
        <v>169</v>
      </c>
      <c r="B22" s="3">
        <v>2</v>
      </c>
      <c r="C22" s="3">
        <v>1</v>
      </c>
      <c r="D22" s="3">
        <v>1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2</v>
      </c>
      <c r="M22" s="3">
        <v>0</v>
      </c>
      <c r="N22" s="76"/>
      <c r="Q22" s="76"/>
    </row>
    <row r="23" spans="1:18" s="214" customFormat="1" ht="18" customHeight="1" x14ac:dyDescent="0.15">
      <c r="A23" s="1" t="s">
        <v>181</v>
      </c>
      <c r="B23" s="3">
        <v>2</v>
      </c>
      <c r="C23" s="3">
        <v>1</v>
      </c>
      <c r="D23" s="3">
        <v>1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1</v>
      </c>
      <c r="K23" s="3">
        <v>0</v>
      </c>
      <c r="L23" s="3">
        <v>1</v>
      </c>
      <c r="M23" s="3">
        <v>0</v>
      </c>
      <c r="N23" s="76"/>
      <c r="Q23" s="76"/>
    </row>
    <row r="24" spans="1:18" s="214" customFormat="1" ht="18" customHeight="1" x14ac:dyDescent="0.15">
      <c r="A24" s="1" t="s">
        <v>219</v>
      </c>
      <c r="B24" s="3">
        <v>4</v>
      </c>
      <c r="C24" s="3">
        <v>4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2</v>
      </c>
      <c r="K24" s="3">
        <v>0</v>
      </c>
      <c r="L24" s="3">
        <v>0</v>
      </c>
      <c r="M24" s="3">
        <v>2</v>
      </c>
    </row>
    <row r="25" spans="1:18" s="214" customFormat="1" ht="18" customHeight="1" x14ac:dyDescent="0.15">
      <c r="D25" s="6"/>
    </row>
    <row r="26" spans="1:18" s="214" customFormat="1" ht="18.75" customHeight="1" x14ac:dyDescent="0.15"/>
    <row r="27" spans="1:18" s="214" customFormat="1" ht="18" customHeight="1" x14ac:dyDescent="0.15"/>
    <row r="28" spans="1:18" s="214" customFormat="1" ht="15.6" customHeight="1" x14ac:dyDescent="0.15"/>
    <row r="29" spans="1:18" s="214" customFormat="1" ht="15.6" customHeight="1" x14ac:dyDescent="0.15"/>
    <row r="30" spans="1:18" s="214" customFormat="1" ht="15.6" customHeight="1" x14ac:dyDescent="0.15"/>
    <row r="31" spans="1:18" s="214" customFormat="1" ht="15.6" customHeight="1" x14ac:dyDescent="0.15"/>
    <row r="32" spans="1:18" s="214" customFormat="1" ht="15.6" customHeight="1" x14ac:dyDescent="0.15"/>
    <row r="33" spans="1:2" s="214" customFormat="1" ht="15.6" customHeight="1" x14ac:dyDescent="0.15"/>
    <row r="34" spans="1:2" x14ac:dyDescent="0.15">
      <c r="A34" s="214"/>
    </row>
    <row r="35" spans="1:2" x14ac:dyDescent="0.15">
      <c r="A35" s="214"/>
    </row>
    <row r="36" spans="1:2" x14ac:dyDescent="0.15">
      <c r="A36" s="214"/>
      <c r="B36" s="214"/>
    </row>
  </sheetData>
  <mergeCells count="20">
    <mergeCell ref="J17:M17"/>
    <mergeCell ref="D4:D5"/>
    <mergeCell ref="D3:E3"/>
    <mergeCell ref="J4:J5"/>
    <mergeCell ref="K4:K5"/>
    <mergeCell ref="L4:O4"/>
    <mergeCell ref="B3:C3"/>
    <mergeCell ref="L2:O2"/>
    <mergeCell ref="A18:A19"/>
    <mergeCell ref="B18:B19"/>
    <mergeCell ref="J18:M18"/>
    <mergeCell ref="A3:A5"/>
    <mergeCell ref="F3:I3"/>
    <mergeCell ref="J3:O3"/>
    <mergeCell ref="F4:F5"/>
    <mergeCell ref="G4:G5"/>
    <mergeCell ref="B4:B5"/>
    <mergeCell ref="C18:I18"/>
    <mergeCell ref="H4:H5"/>
    <mergeCell ref="I4:I5"/>
  </mergeCells>
  <phoneticPr fontId="2"/>
  <pageMargins left="0.98425196850393704" right="0.19685039370078741" top="0.98425196850393704" bottom="0.78740157480314965" header="0.59055118110236227" footer="0.59055118110236227"/>
  <pageSetup paperSize="9" scale="80" orientation="landscape" r:id="rId1"/>
  <headerFooter scaleWithDoc="0" alignWithMargins="0">
    <oddHeader xml:space="preserve">&amp;R&amp;"ＭＳ 明朝,標準"&amp;9子育て　４&amp;11
</oddHeader>
    <oddFooter xml:space="preserve">&amp;R&amp;"ＭＳ 明朝,標準"&amp;9子育て　４&amp;11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35"/>
  <sheetViews>
    <sheetView zoomScaleNormal="100" zoomScaleSheetLayoutView="100" zoomScalePageLayoutView="85" workbookViewId="0"/>
  </sheetViews>
  <sheetFormatPr defaultRowHeight="13.5" x14ac:dyDescent="0.15"/>
  <cols>
    <col min="1" max="1" width="6.625" style="206" customWidth="1"/>
    <col min="2" max="22" width="10.625" style="206" customWidth="1"/>
    <col min="23" max="16384" width="9" style="206"/>
  </cols>
  <sheetData>
    <row r="1" spans="1:14" ht="18" customHeight="1" x14ac:dyDescent="0.15">
      <c r="A1" s="6" t="s">
        <v>209</v>
      </c>
      <c r="B1" s="6"/>
      <c r="C1" s="6"/>
      <c r="D1" s="5"/>
      <c r="E1" s="5"/>
      <c r="H1" s="5"/>
      <c r="I1" s="5"/>
      <c r="J1" s="5"/>
      <c r="K1" s="5"/>
      <c r="L1" s="5"/>
      <c r="M1" s="5"/>
      <c r="N1" s="5"/>
    </row>
    <row r="2" spans="1:14" ht="18" customHeight="1" x14ac:dyDescent="0.15">
      <c r="A2" s="6"/>
      <c r="B2" s="6"/>
      <c r="C2" s="105" t="s">
        <v>94</v>
      </c>
      <c r="D2" s="105"/>
      <c r="E2" s="105"/>
      <c r="F2" s="5"/>
      <c r="H2" s="5"/>
      <c r="I2" s="5"/>
      <c r="J2" s="5"/>
      <c r="K2" s="5"/>
      <c r="M2" s="5"/>
      <c r="N2" s="5"/>
    </row>
    <row r="3" spans="1:14" ht="18" customHeight="1" x14ac:dyDescent="0.15">
      <c r="A3" s="123" t="s">
        <v>23</v>
      </c>
      <c r="B3" s="132" t="s">
        <v>115</v>
      </c>
      <c r="C3" s="137" t="s">
        <v>116</v>
      </c>
      <c r="D3" s="135"/>
      <c r="E3" s="136"/>
      <c r="F3" s="5"/>
      <c r="G3" s="5"/>
      <c r="H3" s="5"/>
      <c r="I3" s="5"/>
      <c r="J3" s="5"/>
      <c r="K3" s="5"/>
      <c r="L3" s="5"/>
      <c r="M3" s="5"/>
      <c r="N3" s="5"/>
    </row>
    <row r="4" spans="1:14" ht="24" customHeight="1" x14ac:dyDescent="0.15">
      <c r="A4" s="124"/>
      <c r="B4" s="133"/>
      <c r="C4" s="137" t="s">
        <v>117</v>
      </c>
      <c r="D4" s="136"/>
      <c r="E4" s="11" t="s">
        <v>53</v>
      </c>
      <c r="F4" s="5"/>
      <c r="G4" s="5"/>
      <c r="H4" s="5"/>
      <c r="I4" s="5"/>
      <c r="J4" s="5"/>
      <c r="K4" s="5"/>
      <c r="L4" s="5"/>
      <c r="M4" s="5"/>
      <c r="N4" s="5"/>
    </row>
    <row r="5" spans="1:14" ht="32.25" customHeight="1" x14ac:dyDescent="0.15">
      <c r="A5" s="125"/>
      <c r="B5" s="188"/>
      <c r="C5" s="3" t="s">
        <v>54</v>
      </c>
      <c r="D5" s="45" t="s">
        <v>72</v>
      </c>
      <c r="E5" s="3" t="s">
        <v>43</v>
      </c>
      <c r="F5" s="5"/>
      <c r="G5" s="5"/>
      <c r="H5" s="5"/>
      <c r="I5" s="5"/>
      <c r="J5" s="5"/>
      <c r="K5" s="5"/>
      <c r="L5" s="5"/>
      <c r="M5" s="5"/>
      <c r="N5" s="5"/>
    </row>
    <row r="6" spans="1:14" ht="18" customHeight="1" x14ac:dyDescent="0.15">
      <c r="A6" s="1" t="s">
        <v>160</v>
      </c>
      <c r="B6" s="46">
        <v>150</v>
      </c>
      <c r="C6" s="3">
        <v>0</v>
      </c>
      <c r="D6" s="3">
        <v>11</v>
      </c>
      <c r="E6" s="8">
        <v>139</v>
      </c>
      <c r="F6" s="92"/>
      <c r="G6" s="93"/>
      <c r="H6" s="93"/>
      <c r="I6" s="93"/>
      <c r="J6" s="93"/>
      <c r="K6" s="93"/>
      <c r="L6" s="5"/>
      <c r="M6" s="5"/>
      <c r="N6" s="5"/>
    </row>
    <row r="7" spans="1:14" ht="18" customHeight="1" x14ac:dyDescent="0.15">
      <c r="A7" s="1" t="s">
        <v>164</v>
      </c>
      <c r="B7" s="46">
        <v>187</v>
      </c>
      <c r="C7" s="3">
        <v>1</v>
      </c>
      <c r="D7" s="3">
        <v>6</v>
      </c>
      <c r="E7" s="8">
        <v>180</v>
      </c>
      <c r="F7" s="47"/>
      <c r="G7" s="5"/>
      <c r="H7" s="5"/>
      <c r="I7" s="5"/>
      <c r="J7" s="5"/>
      <c r="K7" s="5"/>
      <c r="L7" s="5"/>
      <c r="M7" s="5"/>
      <c r="N7" s="5"/>
    </row>
    <row r="8" spans="1:14" ht="18" customHeight="1" x14ac:dyDescent="0.15">
      <c r="A8" s="1" t="s">
        <v>169</v>
      </c>
      <c r="B8" s="46">
        <v>135</v>
      </c>
      <c r="C8" s="3">
        <v>2</v>
      </c>
      <c r="D8" s="3">
        <v>7</v>
      </c>
      <c r="E8" s="8">
        <v>126</v>
      </c>
      <c r="F8" s="47"/>
      <c r="G8" s="5"/>
      <c r="H8" s="5"/>
      <c r="I8" s="5"/>
      <c r="J8" s="5"/>
      <c r="K8" s="6"/>
      <c r="L8" s="5"/>
      <c r="M8" s="5"/>
      <c r="N8" s="5"/>
    </row>
    <row r="9" spans="1:14" ht="18" customHeight="1" x14ac:dyDescent="0.15">
      <c r="A9" s="1" t="s">
        <v>181</v>
      </c>
      <c r="B9" s="46">
        <v>191</v>
      </c>
      <c r="C9" s="3">
        <v>2</v>
      </c>
      <c r="D9" s="3">
        <v>0</v>
      </c>
      <c r="E9" s="8">
        <v>189</v>
      </c>
      <c r="F9" s="47"/>
      <c r="G9" s="5"/>
      <c r="H9" s="5"/>
      <c r="I9" s="5"/>
      <c r="J9" s="5"/>
      <c r="K9" s="5"/>
      <c r="L9" s="5"/>
      <c r="M9" s="5"/>
      <c r="N9" s="5"/>
    </row>
    <row r="10" spans="1:14" ht="18" customHeight="1" x14ac:dyDescent="0.15">
      <c r="A10" s="1" t="s">
        <v>219</v>
      </c>
      <c r="B10" s="46">
        <v>211</v>
      </c>
      <c r="C10" s="3">
        <v>4</v>
      </c>
      <c r="D10" s="3">
        <v>7</v>
      </c>
      <c r="E10" s="8">
        <v>201</v>
      </c>
      <c r="F10" s="48"/>
      <c r="G10" s="5"/>
      <c r="H10" s="5"/>
      <c r="I10" s="5"/>
      <c r="J10" s="5"/>
      <c r="K10" s="5"/>
      <c r="L10" s="5"/>
      <c r="M10" s="5"/>
      <c r="N10" s="5"/>
    </row>
    <row r="11" spans="1:14" ht="18" customHeight="1" x14ac:dyDescent="0.15">
      <c r="A11" s="52"/>
      <c r="B11" s="47"/>
      <c r="C11" s="5"/>
      <c r="D11" s="5"/>
      <c r="E11" s="74"/>
      <c r="F11" s="47"/>
      <c r="G11" s="5"/>
      <c r="H11" s="5"/>
      <c r="I11" s="5"/>
      <c r="J11" s="5"/>
      <c r="K11" s="5"/>
      <c r="L11" s="5"/>
      <c r="M11" s="5"/>
      <c r="N11" s="5"/>
    </row>
    <row r="12" spans="1:14" ht="18" customHeight="1" x14ac:dyDescent="0.15">
      <c r="A12" s="52"/>
      <c r="B12" s="47"/>
      <c r="C12" s="5"/>
      <c r="D12" s="5"/>
      <c r="E12" s="74"/>
      <c r="F12" s="47"/>
      <c r="G12" s="5"/>
      <c r="H12" s="5"/>
      <c r="I12" s="5"/>
      <c r="J12" s="5"/>
      <c r="K12" s="5"/>
      <c r="L12" s="5"/>
      <c r="M12" s="5"/>
      <c r="N12" s="5"/>
    </row>
    <row r="13" spans="1:14" ht="15" customHeight="1" x14ac:dyDescent="0.15">
      <c r="A13" s="6" t="s">
        <v>210</v>
      </c>
      <c r="B13" s="6"/>
      <c r="C13" s="6"/>
      <c r="D13" s="6"/>
      <c r="E13" s="5"/>
      <c r="F13" s="2"/>
      <c r="G13" s="2"/>
      <c r="H13" s="2"/>
      <c r="M13" s="5"/>
      <c r="N13" s="5"/>
    </row>
    <row r="14" spans="1:14" ht="18" customHeight="1" x14ac:dyDescent="0.15">
      <c r="A14" s="6"/>
      <c r="B14" s="6"/>
      <c r="C14" s="6"/>
      <c r="D14" s="6"/>
      <c r="E14" s="2"/>
      <c r="F14" s="2"/>
      <c r="G14" s="2"/>
      <c r="H14" s="44"/>
      <c r="I14" s="189" t="s">
        <v>95</v>
      </c>
      <c r="J14" s="189"/>
      <c r="K14" s="189"/>
      <c r="L14" s="189"/>
      <c r="N14" s="5"/>
    </row>
    <row r="15" spans="1:14" ht="18" customHeight="1" x14ac:dyDescent="0.15">
      <c r="A15" s="49"/>
      <c r="B15" s="42" t="s">
        <v>55</v>
      </c>
      <c r="C15" s="137" t="s">
        <v>182</v>
      </c>
      <c r="D15" s="207"/>
      <c r="E15" s="137" t="s">
        <v>164</v>
      </c>
      <c r="F15" s="207"/>
      <c r="G15" s="137" t="s">
        <v>169</v>
      </c>
      <c r="H15" s="207"/>
      <c r="I15" s="137" t="s">
        <v>181</v>
      </c>
      <c r="J15" s="136"/>
      <c r="K15" s="137" t="s">
        <v>219</v>
      </c>
      <c r="L15" s="136"/>
      <c r="M15" s="5"/>
      <c r="N15" s="5"/>
    </row>
    <row r="16" spans="1:14" ht="18" customHeight="1" x14ac:dyDescent="0.15">
      <c r="A16" s="50" t="s">
        <v>56</v>
      </c>
      <c r="B16" s="213"/>
      <c r="C16" s="3" t="s">
        <v>57</v>
      </c>
      <c r="D16" s="3" t="s">
        <v>58</v>
      </c>
      <c r="E16" s="3" t="s">
        <v>57</v>
      </c>
      <c r="F16" s="3" t="s">
        <v>58</v>
      </c>
      <c r="G16" s="3" t="s">
        <v>57</v>
      </c>
      <c r="H16" s="3" t="s">
        <v>58</v>
      </c>
      <c r="I16" s="3" t="s">
        <v>57</v>
      </c>
      <c r="J16" s="3" t="s">
        <v>58</v>
      </c>
      <c r="K16" s="3" t="s">
        <v>57</v>
      </c>
      <c r="L16" s="3" t="s">
        <v>58</v>
      </c>
      <c r="M16" s="5"/>
      <c r="N16" s="51"/>
    </row>
    <row r="17" spans="1:14" ht="18" customHeight="1" x14ac:dyDescent="0.15">
      <c r="A17" s="137" t="s">
        <v>118</v>
      </c>
      <c r="B17" s="136"/>
      <c r="C17" s="57">
        <f>SUM(C18:C24)</f>
        <v>46</v>
      </c>
      <c r="D17" s="57">
        <f>SUM(D18:D24)</f>
        <v>33707</v>
      </c>
      <c r="E17" s="57">
        <v>39</v>
      </c>
      <c r="F17" s="57">
        <v>23116</v>
      </c>
      <c r="G17" s="57">
        <v>22</v>
      </c>
      <c r="H17" s="97">
        <v>16101</v>
      </c>
      <c r="I17" s="57">
        <v>18</v>
      </c>
      <c r="J17" s="97">
        <v>9831</v>
      </c>
      <c r="K17" s="57">
        <v>25</v>
      </c>
      <c r="L17" s="97">
        <v>14227</v>
      </c>
      <c r="M17" s="51"/>
      <c r="N17" s="51"/>
    </row>
    <row r="18" spans="1:14" ht="18" customHeight="1" x14ac:dyDescent="0.15">
      <c r="A18" s="137" t="s">
        <v>119</v>
      </c>
      <c r="B18" s="136"/>
      <c r="C18" s="57">
        <v>43</v>
      </c>
      <c r="D18" s="81">
        <v>32877</v>
      </c>
      <c r="E18" s="57">
        <v>31</v>
      </c>
      <c r="F18" s="81">
        <v>21034</v>
      </c>
      <c r="G18" s="57">
        <v>20</v>
      </c>
      <c r="H18" s="97">
        <v>14906</v>
      </c>
      <c r="I18" s="57">
        <v>12</v>
      </c>
      <c r="J18" s="97">
        <v>8652</v>
      </c>
      <c r="K18" s="57">
        <v>19</v>
      </c>
      <c r="L18" s="97">
        <v>12873</v>
      </c>
      <c r="M18" s="51"/>
      <c r="N18" s="5"/>
    </row>
    <row r="19" spans="1:14" ht="18" customHeight="1" x14ac:dyDescent="0.15">
      <c r="A19" s="137" t="s">
        <v>120</v>
      </c>
      <c r="B19" s="136"/>
      <c r="C19" s="57">
        <v>3</v>
      </c>
      <c r="D19" s="81">
        <v>830</v>
      </c>
      <c r="E19" s="57">
        <v>7</v>
      </c>
      <c r="F19" s="81">
        <v>1822</v>
      </c>
      <c r="G19" s="57">
        <v>0</v>
      </c>
      <c r="H19" s="97">
        <v>0</v>
      </c>
      <c r="I19" s="57">
        <v>6</v>
      </c>
      <c r="J19" s="97">
        <v>1179</v>
      </c>
      <c r="K19" s="57">
        <v>5</v>
      </c>
      <c r="L19" s="97">
        <v>1039</v>
      </c>
      <c r="M19" s="5"/>
      <c r="N19" s="5"/>
    </row>
    <row r="20" spans="1:14" ht="18" customHeight="1" x14ac:dyDescent="0.15">
      <c r="A20" s="137" t="s">
        <v>121</v>
      </c>
      <c r="B20" s="136"/>
      <c r="C20" s="81">
        <v>0</v>
      </c>
      <c r="D20" s="81">
        <v>0</v>
      </c>
      <c r="E20" s="81">
        <v>0</v>
      </c>
      <c r="F20" s="81">
        <v>0</v>
      </c>
      <c r="G20" s="81">
        <v>0</v>
      </c>
      <c r="H20" s="97">
        <v>0</v>
      </c>
      <c r="I20" s="81">
        <v>0</v>
      </c>
      <c r="J20" s="97">
        <v>0</v>
      </c>
      <c r="K20" s="81">
        <v>0</v>
      </c>
      <c r="L20" s="97">
        <v>0</v>
      </c>
      <c r="M20" s="5"/>
      <c r="N20" s="5"/>
    </row>
    <row r="21" spans="1:14" ht="18" customHeight="1" x14ac:dyDescent="0.15">
      <c r="A21" s="137" t="s">
        <v>122</v>
      </c>
      <c r="B21" s="136"/>
      <c r="C21" s="81">
        <v>0</v>
      </c>
      <c r="D21" s="81">
        <v>0</v>
      </c>
      <c r="E21" s="81">
        <v>0</v>
      </c>
      <c r="F21" s="81">
        <v>0</v>
      </c>
      <c r="G21" s="81">
        <v>0</v>
      </c>
      <c r="H21" s="97">
        <v>0</v>
      </c>
      <c r="I21" s="81">
        <v>0</v>
      </c>
      <c r="J21" s="97">
        <v>0</v>
      </c>
      <c r="K21" s="81">
        <v>0</v>
      </c>
      <c r="L21" s="97">
        <v>0</v>
      </c>
      <c r="M21" s="5"/>
      <c r="N21" s="5"/>
    </row>
    <row r="22" spans="1:14" ht="18" customHeight="1" x14ac:dyDescent="0.15">
      <c r="A22" s="137" t="s">
        <v>123</v>
      </c>
      <c r="B22" s="136"/>
      <c r="C22" s="81">
        <v>0</v>
      </c>
      <c r="D22" s="81">
        <v>0</v>
      </c>
      <c r="E22" s="81">
        <v>0</v>
      </c>
      <c r="F22" s="81">
        <v>0</v>
      </c>
      <c r="G22" s="81">
        <v>0</v>
      </c>
      <c r="H22" s="97">
        <v>0</v>
      </c>
      <c r="I22" s="81">
        <v>0</v>
      </c>
      <c r="J22" s="97">
        <v>0</v>
      </c>
      <c r="K22" s="81">
        <v>0</v>
      </c>
      <c r="L22" s="97">
        <v>0</v>
      </c>
      <c r="M22" s="5"/>
      <c r="N22" s="5"/>
    </row>
    <row r="23" spans="1:14" ht="18" customHeight="1" x14ac:dyDescent="0.15">
      <c r="A23" s="137" t="s">
        <v>124</v>
      </c>
      <c r="B23" s="136"/>
      <c r="C23" s="81">
        <v>0</v>
      </c>
      <c r="D23" s="81">
        <v>0</v>
      </c>
      <c r="E23" s="81">
        <v>0</v>
      </c>
      <c r="F23" s="81">
        <v>0</v>
      </c>
      <c r="G23" s="81">
        <v>0</v>
      </c>
      <c r="H23" s="97">
        <v>0</v>
      </c>
      <c r="I23" s="81">
        <v>0</v>
      </c>
      <c r="J23" s="97">
        <v>0</v>
      </c>
      <c r="K23" s="81">
        <v>0</v>
      </c>
      <c r="L23" s="97">
        <v>0</v>
      </c>
      <c r="M23" s="5"/>
      <c r="N23" s="5"/>
    </row>
    <row r="24" spans="1:14" ht="21" customHeight="1" x14ac:dyDescent="0.15">
      <c r="A24" s="137" t="s">
        <v>43</v>
      </c>
      <c r="B24" s="136"/>
      <c r="C24" s="81">
        <v>0</v>
      </c>
      <c r="D24" s="81">
        <v>0</v>
      </c>
      <c r="E24" s="81">
        <v>1</v>
      </c>
      <c r="F24" s="81">
        <v>260</v>
      </c>
      <c r="G24" s="81">
        <v>2</v>
      </c>
      <c r="H24" s="97">
        <v>1195</v>
      </c>
      <c r="I24" s="81">
        <v>0</v>
      </c>
      <c r="J24" s="97">
        <v>0</v>
      </c>
      <c r="K24" s="81">
        <v>1</v>
      </c>
      <c r="L24" s="97">
        <v>315</v>
      </c>
      <c r="M24" s="5"/>
    </row>
    <row r="25" spans="1:14" ht="21" customHeight="1" x14ac:dyDescent="0.15">
      <c r="K25" s="206" t="s">
        <v>225</v>
      </c>
      <c r="M25" s="5"/>
    </row>
    <row r="26" spans="1:14" ht="21" customHeight="1" x14ac:dyDescent="0.15">
      <c r="K26" s="52"/>
      <c r="L26" s="52"/>
    </row>
    <row r="27" spans="1:14" ht="21" customHeight="1" x14ac:dyDescent="0.15">
      <c r="K27" s="5"/>
      <c r="L27" s="5"/>
    </row>
    <row r="28" spans="1:14" ht="21" customHeight="1" x14ac:dyDescent="0.15">
      <c r="K28" s="52"/>
      <c r="L28" s="52"/>
    </row>
    <row r="29" spans="1:14" ht="21" customHeight="1" x14ac:dyDescent="0.15">
      <c r="K29" s="52"/>
      <c r="L29" s="52"/>
    </row>
    <row r="30" spans="1:14" ht="21" customHeight="1" x14ac:dyDescent="0.15">
      <c r="K30" s="52"/>
      <c r="L30" s="52"/>
    </row>
    <row r="31" spans="1:14" ht="21" customHeight="1" x14ac:dyDescent="0.15">
      <c r="K31" s="52"/>
      <c r="L31" s="52"/>
    </row>
    <row r="32" spans="1:14" ht="21" customHeight="1" x14ac:dyDescent="0.15">
      <c r="K32" s="52"/>
      <c r="L32" s="52"/>
    </row>
    <row r="33" spans="11:12" ht="21" customHeight="1" x14ac:dyDescent="0.15">
      <c r="K33" s="52"/>
      <c r="L33" s="52"/>
    </row>
    <row r="34" spans="11:12" ht="21" customHeight="1" x14ac:dyDescent="0.15">
      <c r="K34" s="52"/>
      <c r="L34" s="52"/>
    </row>
    <row r="35" spans="11:12" ht="21" customHeight="1" x14ac:dyDescent="0.15">
      <c r="K35" s="52"/>
      <c r="L35" s="52"/>
    </row>
  </sheetData>
  <mergeCells count="19">
    <mergeCell ref="A17:B17"/>
    <mergeCell ref="A24:B24"/>
    <mergeCell ref="A18:B18"/>
    <mergeCell ref="A19:B19"/>
    <mergeCell ref="A20:B20"/>
    <mergeCell ref="A21:B21"/>
    <mergeCell ref="A22:B22"/>
    <mergeCell ref="A23:B23"/>
    <mergeCell ref="K15:L15"/>
    <mergeCell ref="C15:D15"/>
    <mergeCell ref="I15:J15"/>
    <mergeCell ref="I14:L14"/>
    <mergeCell ref="E15:F15"/>
    <mergeCell ref="G15:H15"/>
    <mergeCell ref="C2:E2"/>
    <mergeCell ref="A3:A5"/>
    <mergeCell ref="B3:B5"/>
    <mergeCell ref="C3:E3"/>
    <mergeCell ref="C4:D4"/>
  </mergeCells>
  <phoneticPr fontId="2"/>
  <pageMargins left="1.1811023622047245" right="0.19685039370078741" top="0.98425196850393704" bottom="0.78740157480314965" header="0.59055118110236227" footer="0.59055118110236227"/>
  <pageSetup paperSize="9" scale="80" orientation="landscape" r:id="rId1"/>
  <headerFooter scaleWithDoc="0" alignWithMargins="0">
    <oddHeader>&amp;R&amp;"ＭＳ 明朝,標準"&amp;9子育て　５</oddHeader>
    <oddFooter>&amp;R&amp;"ＭＳ 明朝,標準"&amp;9子育て　５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9"/>
  <sheetViews>
    <sheetView zoomScaleNormal="100" zoomScaleSheetLayoutView="100" zoomScalePageLayoutView="85" workbookViewId="0"/>
  </sheetViews>
  <sheetFormatPr defaultRowHeight="13.5" x14ac:dyDescent="0.15"/>
  <cols>
    <col min="1" max="1" width="6.625" style="206" customWidth="1"/>
    <col min="2" max="2" width="10.625" style="206" customWidth="1"/>
    <col min="3" max="3" width="12.125" style="206" customWidth="1"/>
    <col min="4" max="4" width="10" style="211" customWidth="1"/>
    <col min="5" max="5" width="12.125" style="206" customWidth="1"/>
    <col min="6" max="6" width="10" style="206" customWidth="1"/>
    <col min="7" max="8" width="12.125" style="206" customWidth="1"/>
    <col min="9" max="9" width="10.625" style="206" customWidth="1"/>
    <col min="10" max="10" width="13" style="206" customWidth="1"/>
    <col min="11" max="11" width="10.625" style="206" customWidth="1"/>
    <col min="12" max="12" width="12.125" style="206" customWidth="1"/>
    <col min="13" max="53" width="10.625" style="206" customWidth="1"/>
    <col min="54" max="16384" width="9" style="206"/>
  </cols>
  <sheetData>
    <row r="1" spans="1:17" ht="19.350000000000001" customHeight="1" x14ac:dyDescent="0.15">
      <c r="A1" s="6" t="s">
        <v>211</v>
      </c>
      <c r="B1" s="6"/>
      <c r="C1" s="6"/>
      <c r="D1" s="53"/>
      <c r="E1" s="5"/>
      <c r="F1" s="6"/>
      <c r="G1" s="6"/>
      <c r="H1" s="6"/>
      <c r="I1" s="6"/>
      <c r="J1" s="6"/>
      <c r="K1" s="5"/>
      <c r="O1" s="47"/>
      <c r="P1" s="5"/>
      <c r="Q1" s="5"/>
    </row>
    <row r="2" spans="1:17" ht="19.350000000000001" customHeight="1" x14ac:dyDescent="0.15">
      <c r="A2" s="6"/>
      <c r="B2" s="6"/>
      <c r="C2" s="6"/>
      <c r="D2" s="53"/>
      <c r="E2" s="6"/>
      <c r="F2" s="6"/>
      <c r="G2" s="6"/>
      <c r="I2" s="44"/>
      <c r="J2" s="105" t="s">
        <v>96</v>
      </c>
      <c r="K2" s="105"/>
      <c r="L2" s="105"/>
      <c r="M2" s="105"/>
      <c r="O2" s="47"/>
      <c r="P2" s="5"/>
      <c r="Q2" s="5"/>
    </row>
    <row r="3" spans="1:17" ht="19.350000000000001" customHeight="1" x14ac:dyDescent="0.15">
      <c r="A3" s="123" t="s">
        <v>23</v>
      </c>
      <c r="B3" s="137" t="s">
        <v>127</v>
      </c>
      <c r="C3" s="203"/>
      <c r="D3" s="203"/>
      <c r="E3" s="203"/>
      <c r="F3" s="203"/>
      <c r="G3" s="203"/>
      <c r="H3" s="207"/>
      <c r="I3" s="137" t="s">
        <v>128</v>
      </c>
      <c r="J3" s="135"/>
      <c r="K3" s="135"/>
      <c r="L3" s="135"/>
      <c r="M3" s="136"/>
      <c r="O3" s="47"/>
      <c r="P3" s="5"/>
      <c r="Q3" s="5"/>
    </row>
    <row r="4" spans="1:17" ht="19.350000000000001" customHeight="1" x14ac:dyDescent="0.15">
      <c r="A4" s="124"/>
      <c r="B4" s="137" t="s">
        <v>129</v>
      </c>
      <c r="C4" s="136"/>
      <c r="D4" s="137" t="s">
        <v>130</v>
      </c>
      <c r="E4" s="136"/>
      <c r="F4" s="137" t="s">
        <v>131</v>
      </c>
      <c r="G4" s="136"/>
      <c r="H4" s="3" t="s">
        <v>59</v>
      </c>
      <c r="I4" s="137" t="s">
        <v>130</v>
      </c>
      <c r="J4" s="136"/>
      <c r="K4" s="137" t="s">
        <v>131</v>
      </c>
      <c r="L4" s="136"/>
      <c r="M4" s="3" t="s">
        <v>59</v>
      </c>
      <c r="O4" s="47"/>
      <c r="P4" s="5"/>
      <c r="Q4" s="5"/>
    </row>
    <row r="5" spans="1:17" ht="19.350000000000001" customHeight="1" x14ac:dyDescent="0.15">
      <c r="A5" s="125"/>
      <c r="B5" s="3" t="s">
        <v>57</v>
      </c>
      <c r="C5" s="11" t="s">
        <v>58</v>
      </c>
      <c r="D5" s="3" t="s">
        <v>57</v>
      </c>
      <c r="E5" s="3" t="s">
        <v>58</v>
      </c>
      <c r="F5" s="3" t="s">
        <v>57</v>
      </c>
      <c r="G5" s="3" t="s">
        <v>58</v>
      </c>
      <c r="H5" s="9" t="s">
        <v>60</v>
      </c>
      <c r="I5" s="3" t="s">
        <v>57</v>
      </c>
      <c r="J5" s="3" t="s">
        <v>58</v>
      </c>
      <c r="K5" s="3" t="s">
        <v>57</v>
      </c>
      <c r="L5" s="3" t="s">
        <v>58</v>
      </c>
      <c r="M5" s="9" t="s">
        <v>60</v>
      </c>
      <c r="O5" s="47"/>
      <c r="P5" s="5"/>
      <c r="Q5" s="5"/>
    </row>
    <row r="6" spans="1:17" ht="19.350000000000001" customHeight="1" x14ac:dyDescent="0.15">
      <c r="A6" s="1" t="s">
        <v>160</v>
      </c>
      <c r="B6" s="3">
        <v>46</v>
      </c>
      <c r="C6" s="54">
        <v>33707000</v>
      </c>
      <c r="D6" s="46">
        <v>6445</v>
      </c>
      <c r="E6" s="54">
        <v>51548314</v>
      </c>
      <c r="F6" s="46">
        <v>3995</v>
      </c>
      <c r="G6" s="54">
        <v>36636730</v>
      </c>
      <c r="H6" s="3">
        <f>ROUND(G6/E6*100,0)</f>
        <v>71</v>
      </c>
      <c r="I6" s="46">
        <v>31833</v>
      </c>
      <c r="J6" s="54">
        <v>153736698</v>
      </c>
      <c r="K6" s="46">
        <v>1400</v>
      </c>
      <c r="L6" s="54">
        <v>8690664</v>
      </c>
      <c r="M6" s="3">
        <f>ROUND(L6/J6*100,0)</f>
        <v>6</v>
      </c>
      <c r="O6" s="47"/>
      <c r="P6" s="5"/>
      <c r="Q6" s="5"/>
    </row>
    <row r="7" spans="1:17" ht="19.350000000000001" customHeight="1" x14ac:dyDescent="0.15">
      <c r="A7" s="1" t="s">
        <v>164</v>
      </c>
      <c r="B7" s="3">
        <v>39</v>
      </c>
      <c r="C7" s="54">
        <v>23116600</v>
      </c>
      <c r="D7" s="46">
        <v>6233</v>
      </c>
      <c r="E7" s="54">
        <v>53830373</v>
      </c>
      <c r="F7" s="46">
        <v>4070</v>
      </c>
      <c r="G7" s="54">
        <v>40181979</v>
      </c>
      <c r="H7" s="3">
        <f>ROUND(G7/E7*100,0)</f>
        <v>75</v>
      </c>
      <c r="I7" s="46">
        <v>33043</v>
      </c>
      <c r="J7" s="54">
        <v>161230618</v>
      </c>
      <c r="K7" s="46">
        <v>3428</v>
      </c>
      <c r="L7" s="54">
        <v>16828387</v>
      </c>
      <c r="M7" s="3">
        <f>ROUND(L7/J7*100,0)</f>
        <v>10</v>
      </c>
      <c r="O7" s="47"/>
      <c r="P7" s="5"/>
      <c r="Q7" s="5"/>
    </row>
    <row r="8" spans="1:17" ht="19.350000000000001" customHeight="1" x14ac:dyDescent="0.15">
      <c r="A8" s="1" t="s">
        <v>169</v>
      </c>
      <c r="B8" s="3">
        <v>22</v>
      </c>
      <c r="C8" s="54">
        <v>16101400</v>
      </c>
      <c r="D8" s="46">
        <v>5570</v>
      </c>
      <c r="E8" s="54">
        <v>50629150</v>
      </c>
      <c r="F8" s="46">
        <v>3799</v>
      </c>
      <c r="G8" s="54">
        <v>39987906</v>
      </c>
      <c r="H8" s="3">
        <f>ROUND(G8/E8*100,0)</f>
        <v>79</v>
      </c>
      <c r="I8" s="46">
        <v>31778</v>
      </c>
      <c r="J8" s="54">
        <v>158050625</v>
      </c>
      <c r="K8" s="46">
        <v>2727</v>
      </c>
      <c r="L8" s="54">
        <v>14253363</v>
      </c>
      <c r="M8" s="3">
        <f>ROUND(L8/J8*100,0)</f>
        <v>9</v>
      </c>
      <c r="O8" s="47"/>
      <c r="P8" s="5"/>
      <c r="Q8" s="5"/>
    </row>
    <row r="9" spans="1:17" ht="19.350000000000001" customHeight="1" x14ac:dyDescent="0.15">
      <c r="A9" s="1" t="s">
        <v>181</v>
      </c>
      <c r="B9" s="3">
        <v>18</v>
      </c>
      <c r="C9" s="54">
        <v>9831000</v>
      </c>
      <c r="D9" s="46">
        <v>4851</v>
      </c>
      <c r="E9" s="54">
        <v>53246328</v>
      </c>
      <c r="F9" s="46">
        <v>3379</v>
      </c>
      <c r="G9" s="54">
        <v>39653605</v>
      </c>
      <c r="H9" s="3">
        <f>ROUND(G9/E9*100,0)</f>
        <v>74</v>
      </c>
      <c r="I9" s="46">
        <v>30815</v>
      </c>
      <c r="J9" s="54">
        <v>156740906</v>
      </c>
      <c r="K9" s="46">
        <v>1584</v>
      </c>
      <c r="L9" s="54">
        <v>8717836</v>
      </c>
      <c r="M9" s="3">
        <f>ROUND(L9/J9*100,0)</f>
        <v>6</v>
      </c>
      <c r="O9" s="47"/>
      <c r="P9" s="5"/>
      <c r="Q9" s="5"/>
    </row>
    <row r="10" spans="1:17" ht="19.350000000000001" customHeight="1" x14ac:dyDescent="0.15">
      <c r="A10" s="1" t="s">
        <v>219</v>
      </c>
      <c r="B10" s="3">
        <v>25</v>
      </c>
      <c r="C10" s="54">
        <v>14227500</v>
      </c>
      <c r="D10" s="46">
        <v>4217</v>
      </c>
      <c r="E10" s="54">
        <v>40535544</v>
      </c>
      <c r="F10" s="46">
        <v>2916</v>
      </c>
      <c r="G10" s="54">
        <v>30026792</v>
      </c>
      <c r="H10" s="3">
        <f>ROUND(G10/E10*100,0)</f>
        <v>74</v>
      </c>
      <c r="I10" s="46">
        <v>30699</v>
      </c>
      <c r="J10" s="54">
        <v>159313393</v>
      </c>
      <c r="K10" s="46">
        <v>1820</v>
      </c>
      <c r="L10" s="54">
        <v>10550337</v>
      </c>
      <c r="M10" s="3">
        <f>ROUND(L10/J10*100,0)</f>
        <v>7</v>
      </c>
      <c r="O10" s="47"/>
      <c r="P10" s="5"/>
      <c r="Q10" s="5"/>
    </row>
    <row r="11" spans="1:17" ht="19.350000000000001" customHeight="1" x14ac:dyDescent="0.15">
      <c r="A11" s="5"/>
      <c r="B11" s="5"/>
      <c r="C11" s="55"/>
      <c r="D11" s="56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ht="19.350000000000001" customHeight="1" x14ac:dyDescent="0.15">
      <c r="A12" s="98" t="s">
        <v>212</v>
      </c>
      <c r="B12" s="98"/>
      <c r="C12" s="98"/>
      <c r="D12" s="208"/>
      <c r="E12" s="209"/>
      <c r="F12" s="209"/>
      <c r="G12" s="209"/>
      <c r="I12" s="47"/>
      <c r="J12" s="5"/>
    </row>
    <row r="13" spans="1:17" ht="19.350000000000001" customHeight="1" x14ac:dyDescent="0.15">
      <c r="A13" s="6"/>
      <c r="B13" s="6"/>
      <c r="C13" s="6"/>
      <c r="D13" s="105" t="s">
        <v>97</v>
      </c>
      <c r="E13" s="105"/>
      <c r="F13" s="105"/>
      <c r="G13" s="105"/>
      <c r="H13" s="13"/>
      <c r="J13" s="5"/>
    </row>
    <row r="14" spans="1:17" ht="19.350000000000001" customHeight="1" x14ac:dyDescent="0.15">
      <c r="A14" s="123" t="s">
        <v>23</v>
      </c>
      <c r="B14" s="190" t="s">
        <v>118</v>
      </c>
      <c r="C14" s="191"/>
      <c r="D14" s="190" t="s">
        <v>132</v>
      </c>
      <c r="E14" s="191"/>
      <c r="F14" s="190" t="s">
        <v>43</v>
      </c>
      <c r="G14" s="191"/>
      <c r="H14" s="5"/>
      <c r="J14" s="5"/>
    </row>
    <row r="15" spans="1:17" ht="19.350000000000001" customHeight="1" x14ac:dyDescent="0.15">
      <c r="A15" s="125"/>
      <c r="B15" s="46" t="s">
        <v>125</v>
      </c>
      <c r="C15" s="46" t="s">
        <v>126</v>
      </c>
      <c r="D15" s="46" t="s">
        <v>125</v>
      </c>
      <c r="E15" s="46" t="s">
        <v>126</v>
      </c>
      <c r="F15" s="46" t="s">
        <v>125</v>
      </c>
      <c r="G15" s="46" t="s">
        <v>126</v>
      </c>
      <c r="H15" s="5"/>
      <c r="J15" s="5"/>
    </row>
    <row r="16" spans="1:17" ht="16.350000000000001" customHeight="1" x14ac:dyDescent="0.15">
      <c r="A16" s="3" t="s">
        <v>160</v>
      </c>
      <c r="B16" s="57"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  <c r="H16" s="5"/>
      <c r="J16" s="5"/>
    </row>
    <row r="17" spans="1:17" ht="16.350000000000001" customHeight="1" x14ac:dyDescent="0.15">
      <c r="A17" s="3" t="s">
        <v>164</v>
      </c>
      <c r="B17" s="57">
        <v>0</v>
      </c>
      <c r="C17" s="57">
        <v>0</v>
      </c>
      <c r="D17" s="57">
        <v>0</v>
      </c>
      <c r="E17" s="57">
        <v>0</v>
      </c>
      <c r="F17" s="57">
        <v>0</v>
      </c>
      <c r="G17" s="57">
        <v>0</v>
      </c>
      <c r="H17" s="5"/>
      <c r="J17" s="5"/>
    </row>
    <row r="18" spans="1:17" ht="16.350000000000001" customHeight="1" x14ac:dyDescent="0.15">
      <c r="A18" s="3" t="s">
        <v>169</v>
      </c>
      <c r="B18" s="57">
        <v>0</v>
      </c>
      <c r="C18" s="57">
        <v>0</v>
      </c>
      <c r="D18" s="57">
        <v>0</v>
      </c>
      <c r="E18" s="57">
        <v>0</v>
      </c>
      <c r="F18" s="57">
        <v>0</v>
      </c>
      <c r="G18" s="57">
        <v>0</v>
      </c>
      <c r="H18" s="5"/>
      <c r="J18" s="5"/>
    </row>
    <row r="19" spans="1:17" ht="16.350000000000001" customHeight="1" x14ac:dyDescent="0.15">
      <c r="A19" s="3" t="s">
        <v>181</v>
      </c>
      <c r="B19" s="57">
        <v>0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  <c r="H19" s="5"/>
      <c r="I19" s="47"/>
    </row>
    <row r="20" spans="1:17" ht="16.350000000000001" customHeight="1" x14ac:dyDescent="0.15">
      <c r="A20" s="3" t="s">
        <v>219</v>
      </c>
      <c r="B20" s="57">
        <v>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  <c r="H20" s="5"/>
    </row>
    <row r="21" spans="1:17" ht="19.350000000000001" customHeight="1" x14ac:dyDescent="0.15">
      <c r="A21" s="5"/>
      <c r="B21" s="5"/>
      <c r="C21" s="5"/>
      <c r="D21" s="56"/>
      <c r="E21" s="5"/>
      <c r="F21" s="5"/>
      <c r="G21" s="5"/>
      <c r="H21" s="5"/>
      <c r="I21" s="5"/>
      <c r="K21" s="5"/>
      <c r="L21" s="5"/>
      <c r="M21" s="5"/>
      <c r="N21" s="5"/>
      <c r="O21" s="5"/>
      <c r="P21" s="5"/>
      <c r="Q21" s="5"/>
    </row>
    <row r="22" spans="1:17" ht="19.350000000000001" customHeight="1" x14ac:dyDescent="0.15">
      <c r="A22" s="6" t="s">
        <v>213</v>
      </c>
      <c r="B22" s="6"/>
      <c r="C22" s="6"/>
      <c r="D22" s="5"/>
      <c r="E22" s="5"/>
      <c r="F22" s="2"/>
      <c r="G22" s="2"/>
      <c r="H22" s="2"/>
      <c r="I22" s="5"/>
      <c r="K22" s="2"/>
      <c r="O22" s="5"/>
      <c r="P22" s="5"/>
      <c r="Q22" s="5"/>
    </row>
    <row r="23" spans="1:17" ht="19.350000000000001" customHeight="1" x14ac:dyDescent="0.15">
      <c r="A23" s="2"/>
      <c r="B23" s="2"/>
      <c r="C23" s="2"/>
      <c r="D23" s="2"/>
      <c r="E23" s="2"/>
      <c r="F23" s="2"/>
      <c r="H23" s="105" t="s">
        <v>96</v>
      </c>
      <c r="I23" s="105"/>
      <c r="J23" s="105"/>
      <c r="K23" s="105"/>
      <c r="O23" s="5"/>
      <c r="P23" s="5"/>
      <c r="Q23" s="5"/>
    </row>
    <row r="24" spans="1:17" ht="19.350000000000001" customHeight="1" x14ac:dyDescent="0.15">
      <c r="A24" s="123" t="s">
        <v>23</v>
      </c>
      <c r="B24" s="190" t="s">
        <v>127</v>
      </c>
      <c r="C24" s="192"/>
      <c r="D24" s="192"/>
      <c r="E24" s="192"/>
      <c r="F24" s="191"/>
      <c r="G24" s="190" t="s">
        <v>128</v>
      </c>
      <c r="H24" s="192"/>
      <c r="I24" s="192"/>
      <c r="J24" s="192"/>
      <c r="K24" s="191"/>
      <c r="O24" s="5"/>
      <c r="P24" s="5"/>
      <c r="Q24" s="5"/>
    </row>
    <row r="25" spans="1:17" ht="19.350000000000001" customHeight="1" x14ac:dyDescent="0.15">
      <c r="A25" s="124"/>
      <c r="B25" s="190" t="s">
        <v>130</v>
      </c>
      <c r="C25" s="191"/>
      <c r="D25" s="190" t="s">
        <v>131</v>
      </c>
      <c r="E25" s="191"/>
      <c r="F25" s="46" t="s">
        <v>59</v>
      </c>
      <c r="G25" s="190" t="s">
        <v>130</v>
      </c>
      <c r="H25" s="191"/>
      <c r="I25" s="190" t="s">
        <v>131</v>
      </c>
      <c r="J25" s="191"/>
      <c r="K25" s="46" t="s">
        <v>59</v>
      </c>
      <c r="L25" s="206" t="s">
        <v>167</v>
      </c>
      <c r="O25" s="5"/>
      <c r="P25" s="5"/>
      <c r="Q25" s="5"/>
    </row>
    <row r="26" spans="1:17" ht="19.350000000000001" customHeight="1" x14ac:dyDescent="0.15">
      <c r="A26" s="125"/>
      <c r="B26" s="46" t="s">
        <v>125</v>
      </c>
      <c r="C26" s="46" t="s">
        <v>126</v>
      </c>
      <c r="D26" s="46" t="s">
        <v>125</v>
      </c>
      <c r="E26" s="46" t="s">
        <v>126</v>
      </c>
      <c r="F26" s="91" t="s">
        <v>60</v>
      </c>
      <c r="G26" s="46" t="s">
        <v>125</v>
      </c>
      <c r="H26" s="46" t="s">
        <v>126</v>
      </c>
      <c r="I26" s="46" t="s">
        <v>125</v>
      </c>
      <c r="J26" s="46" t="s">
        <v>126</v>
      </c>
      <c r="K26" s="91" t="s">
        <v>60</v>
      </c>
      <c r="O26" s="5"/>
      <c r="P26" s="5"/>
      <c r="Q26" s="5"/>
    </row>
    <row r="27" spans="1:17" ht="19.350000000000001" customHeight="1" x14ac:dyDescent="0.15">
      <c r="A27" s="1" t="s">
        <v>160</v>
      </c>
      <c r="B27" s="57">
        <v>682</v>
      </c>
      <c r="C27" s="58">
        <v>4695074</v>
      </c>
      <c r="D27" s="57">
        <v>446</v>
      </c>
      <c r="E27" s="58">
        <v>2994477</v>
      </c>
      <c r="F27" s="3">
        <f>ROUND(E27/C27*100,0)</f>
        <v>64</v>
      </c>
      <c r="G27" s="96">
        <v>4878</v>
      </c>
      <c r="H27" s="58">
        <v>23882232</v>
      </c>
      <c r="I27" s="57">
        <v>233</v>
      </c>
      <c r="J27" s="58">
        <v>1167853</v>
      </c>
      <c r="K27" s="59">
        <f>ROUND(J27/H27*100,0)</f>
        <v>5</v>
      </c>
      <c r="O27" s="5"/>
      <c r="P27" s="5"/>
      <c r="Q27" s="5"/>
    </row>
    <row r="28" spans="1:17" ht="19.350000000000001" customHeight="1" x14ac:dyDescent="0.15">
      <c r="A28" s="1" t="s">
        <v>164</v>
      </c>
      <c r="B28" s="57">
        <v>610</v>
      </c>
      <c r="C28" s="58">
        <v>4754838</v>
      </c>
      <c r="D28" s="57">
        <v>412</v>
      </c>
      <c r="E28" s="58">
        <v>3307822</v>
      </c>
      <c r="F28" s="3">
        <f>ROUND(E28/C28*100,0)</f>
        <v>70</v>
      </c>
      <c r="G28" s="96">
        <v>4881</v>
      </c>
      <c r="H28" s="58">
        <v>24414976</v>
      </c>
      <c r="I28" s="57">
        <v>667</v>
      </c>
      <c r="J28" s="58">
        <v>3355918</v>
      </c>
      <c r="K28" s="3">
        <f>ROUND(J28/H28*100,0)</f>
        <v>14</v>
      </c>
      <c r="O28" s="5"/>
      <c r="P28" s="5"/>
      <c r="Q28" s="5"/>
    </row>
    <row r="29" spans="1:17" ht="19.350000000000001" customHeight="1" x14ac:dyDescent="0.15">
      <c r="A29" s="1" t="s">
        <v>169</v>
      </c>
      <c r="B29" s="57">
        <v>515</v>
      </c>
      <c r="C29" s="58">
        <v>3682548</v>
      </c>
      <c r="D29" s="57">
        <v>344</v>
      </c>
      <c r="E29" s="58">
        <v>2328602</v>
      </c>
      <c r="F29" s="3">
        <f>ROUND(E29/C29*100,0)</f>
        <v>63</v>
      </c>
      <c r="G29" s="96">
        <v>4412</v>
      </c>
      <c r="H29" s="58">
        <v>22506074</v>
      </c>
      <c r="I29" s="57">
        <v>540</v>
      </c>
      <c r="J29" s="58">
        <v>2391187</v>
      </c>
      <c r="K29" s="3">
        <f>ROUND(J29/H29*100,0)</f>
        <v>11</v>
      </c>
      <c r="O29" s="5"/>
      <c r="P29" s="5"/>
      <c r="Q29" s="5"/>
    </row>
    <row r="30" spans="1:17" ht="19.350000000000001" customHeight="1" x14ac:dyDescent="0.15">
      <c r="A30" s="1" t="s">
        <v>181</v>
      </c>
      <c r="B30" s="57">
        <v>418</v>
      </c>
      <c r="C30" s="58">
        <v>3099664</v>
      </c>
      <c r="D30" s="57">
        <v>337</v>
      </c>
      <c r="E30" s="58">
        <v>2478769</v>
      </c>
      <c r="F30" s="3">
        <f>ROUND(E30/C30*100,0)</f>
        <v>80</v>
      </c>
      <c r="G30" s="96">
        <v>4042</v>
      </c>
      <c r="H30" s="58">
        <v>21468833</v>
      </c>
      <c r="I30" s="57">
        <v>428</v>
      </c>
      <c r="J30" s="58">
        <v>2590617</v>
      </c>
      <c r="K30" s="3">
        <f>ROUND(J30/H30*100,0)</f>
        <v>12</v>
      </c>
      <c r="O30" s="5"/>
      <c r="P30" s="5"/>
      <c r="Q30" s="5"/>
    </row>
    <row r="31" spans="1:17" ht="19.350000000000001" customHeight="1" x14ac:dyDescent="0.15">
      <c r="A31" s="1" t="s">
        <v>219</v>
      </c>
      <c r="B31" s="57">
        <v>321</v>
      </c>
      <c r="C31" s="58">
        <v>2372806</v>
      </c>
      <c r="D31" s="57">
        <v>245</v>
      </c>
      <c r="E31" s="58">
        <v>1588771</v>
      </c>
      <c r="F31" s="3">
        <f>ROUND(E31/C31*100,0)</f>
        <v>67</v>
      </c>
      <c r="G31" s="96">
        <v>3695</v>
      </c>
      <c r="H31" s="58">
        <v>19499111</v>
      </c>
      <c r="I31" s="57">
        <v>244</v>
      </c>
      <c r="J31" s="58">
        <v>1530147</v>
      </c>
      <c r="K31" s="3">
        <f>ROUND(J31/H31*100,0)</f>
        <v>8</v>
      </c>
      <c r="L31" s="210"/>
      <c r="M31" s="210"/>
      <c r="O31" s="5"/>
      <c r="P31" s="5"/>
      <c r="Q31" s="5"/>
    </row>
    <row r="32" spans="1:17" ht="21" customHeight="1" x14ac:dyDescent="0.15"/>
    <row r="33" spans="3:3" ht="21" customHeight="1" x14ac:dyDescent="0.15"/>
    <row r="34" spans="3:3" ht="21" customHeight="1" x14ac:dyDescent="0.15">
      <c r="C34" s="212"/>
    </row>
    <row r="35" spans="3:3" ht="21" customHeight="1" x14ac:dyDescent="0.15"/>
    <row r="36" spans="3:3" ht="21" customHeight="1" x14ac:dyDescent="0.15"/>
    <row r="37" spans="3:3" ht="21" customHeight="1" x14ac:dyDescent="0.15"/>
    <row r="38" spans="3:3" ht="21" customHeight="1" x14ac:dyDescent="0.15"/>
    <row r="39" spans="3:3" ht="21" customHeight="1" x14ac:dyDescent="0.15"/>
  </sheetData>
  <mergeCells count="23">
    <mergeCell ref="A14:A15"/>
    <mergeCell ref="B14:C14"/>
    <mergeCell ref="D14:E14"/>
    <mergeCell ref="F14:G14"/>
    <mergeCell ref="A24:A26"/>
    <mergeCell ref="B24:F24"/>
    <mergeCell ref="G24:K24"/>
    <mergeCell ref="G25:H25"/>
    <mergeCell ref="J2:M2"/>
    <mergeCell ref="D13:G13"/>
    <mergeCell ref="H23:K23"/>
    <mergeCell ref="B25:C25"/>
    <mergeCell ref="D25:E25"/>
    <mergeCell ref="I4:J4"/>
    <mergeCell ref="K4:L4"/>
    <mergeCell ref="I25:J25"/>
    <mergeCell ref="D12:G12"/>
    <mergeCell ref="A3:A5"/>
    <mergeCell ref="B3:H3"/>
    <mergeCell ref="I3:M3"/>
    <mergeCell ref="B4:C4"/>
    <mergeCell ref="D4:E4"/>
    <mergeCell ref="F4:G4"/>
  </mergeCells>
  <phoneticPr fontId="2"/>
  <pageMargins left="1.1811023622047245" right="0.19685039370078741" top="1.1811023622047245" bottom="0.98425196850393704" header="0.59055118110236227" footer="0.59055118110236227"/>
  <pageSetup paperSize="9" scale="80" orientation="landscape" r:id="rId1"/>
  <headerFooter scaleWithDoc="0" alignWithMargins="0">
    <oddHeader>&amp;R&amp;"ＭＳ 明朝,標準"&amp;9子育て　６</oddHeader>
    <oddFooter>&amp;R&amp;"ＭＳ 明朝,標準"&amp;9子育て　６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34"/>
  <sheetViews>
    <sheetView zoomScaleNormal="100" zoomScalePageLayoutView="85" workbookViewId="0"/>
  </sheetViews>
  <sheetFormatPr defaultRowHeight="13.5" x14ac:dyDescent="0.15"/>
  <cols>
    <col min="1" max="7" width="10.875" style="206" customWidth="1"/>
    <col min="8" max="8" width="8.375" style="206" customWidth="1"/>
    <col min="9" max="9" width="7.625" style="206" customWidth="1"/>
    <col min="10" max="10" width="10.625" style="206" customWidth="1"/>
    <col min="11" max="11" width="12.625" style="206" customWidth="1"/>
    <col min="12" max="15" width="10.625" style="206" customWidth="1"/>
    <col min="16" max="16" width="10.875" style="206" customWidth="1"/>
    <col min="17" max="16384" width="9" style="206"/>
  </cols>
  <sheetData>
    <row r="1" spans="1:16" s="5" customFormat="1" ht="17.100000000000001" customHeight="1" x14ac:dyDescent="0.15">
      <c r="A1" s="6" t="s">
        <v>214</v>
      </c>
      <c r="B1" s="6"/>
      <c r="C1" s="6"/>
      <c r="D1" s="6"/>
      <c r="G1" s="6"/>
      <c r="H1" s="47"/>
      <c r="I1" s="6" t="s">
        <v>215</v>
      </c>
      <c r="J1" s="2"/>
      <c r="K1" s="2"/>
      <c r="L1" s="2"/>
      <c r="N1" s="2"/>
      <c r="O1" s="2"/>
      <c r="P1" s="2"/>
    </row>
    <row r="2" spans="1:16" s="5" customFormat="1" ht="18" customHeight="1" x14ac:dyDescent="0.15">
      <c r="A2" s="6"/>
      <c r="B2" s="6"/>
      <c r="C2" s="6"/>
      <c r="D2" s="105" t="s">
        <v>98</v>
      </c>
      <c r="E2" s="105"/>
      <c r="F2" s="105"/>
      <c r="G2" s="105"/>
      <c r="H2" s="47"/>
      <c r="I2" s="2"/>
      <c r="J2" s="2"/>
      <c r="K2" s="2"/>
      <c r="L2" s="2"/>
      <c r="N2" s="61"/>
      <c r="O2" s="6"/>
      <c r="P2" s="41" t="s">
        <v>99</v>
      </c>
    </row>
    <row r="3" spans="1:16" s="5" customFormat="1" ht="18" customHeight="1" x14ac:dyDescent="0.15">
      <c r="A3" s="123" t="s">
        <v>100</v>
      </c>
      <c r="B3" s="137" t="s">
        <v>133</v>
      </c>
      <c r="C3" s="203"/>
      <c r="D3" s="204"/>
      <c r="E3" s="137" t="s">
        <v>134</v>
      </c>
      <c r="F3" s="135"/>
      <c r="G3" s="136"/>
      <c r="I3" s="137" t="s">
        <v>55</v>
      </c>
      <c r="J3" s="135"/>
      <c r="K3" s="136"/>
      <c r="L3" s="1" t="s">
        <v>160</v>
      </c>
      <c r="M3" s="1" t="s">
        <v>164</v>
      </c>
      <c r="N3" s="1" t="s">
        <v>169</v>
      </c>
      <c r="O3" s="1" t="s">
        <v>181</v>
      </c>
      <c r="P3" s="1" t="s">
        <v>219</v>
      </c>
    </row>
    <row r="4" spans="1:16" s="5" customFormat="1" ht="18" customHeight="1" thickBot="1" x14ac:dyDescent="0.2">
      <c r="A4" s="205"/>
      <c r="B4" s="3" t="s">
        <v>135</v>
      </c>
      <c r="C4" s="3" t="s">
        <v>136</v>
      </c>
      <c r="D4" s="10" t="s">
        <v>0</v>
      </c>
      <c r="E4" s="3" t="s">
        <v>135</v>
      </c>
      <c r="F4" s="3" t="s">
        <v>136</v>
      </c>
      <c r="G4" s="10" t="s">
        <v>0</v>
      </c>
      <c r="I4" s="196" t="s">
        <v>137</v>
      </c>
      <c r="J4" s="193" t="s">
        <v>140</v>
      </c>
      <c r="K4" s="199"/>
      <c r="L4" s="57">
        <v>162</v>
      </c>
      <c r="M4" s="57">
        <v>230</v>
      </c>
      <c r="N4" s="57">
        <v>205</v>
      </c>
      <c r="O4" s="57">
        <v>232</v>
      </c>
      <c r="P4" s="57">
        <v>226</v>
      </c>
    </row>
    <row r="5" spans="1:16" s="5" customFormat="1" ht="18" customHeight="1" thickBot="1" x14ac:dyDescent="0.2">
      <c r="A5" s="3" t="s">
        <v>184</v>
      </c>
      <c r="B5" s="3">
        <v>4</v>
      </c>
      <c r="C5" s="4">
        <v>2</v>
      </c>
      <c r="D5" s="60">
        <f>B5+C5</f>
        <v>6</v>
      </c>
      <c r="E5" s="40">
        <f>5+7+1+5</f>
        <v>18</v>
      </c>
      <c r="F5" s="4">
        <f>3+12</f>
        <v>15</v>
      </c>
      <c r="G5" s="60">
        <f>E5+F5</f>
        <v>33</v>
      </c>
      <c r="I5" s="197"/>
      <c r="J5" s="193" t="s">
        <v>141</v>
      </c>
      <c r="K5" s="199"/>
      <c r="L5" s="57">
        <f>46+9+53</f>
        <v>108</v>
      </c>
      <c r="M5" s="57">
        <v>81</v>
      </c>
      <c r="N5" s="57">
        <v>121</v>
      </c>
      <c r="O5" s="57">
        <v>215</v>
      </c>
      <c r="P5" s="57">
        <v>247</v>
      </c>
    </row>
    <row r="6" spans="1:16" s="5" customFormat="1" ht="18" customHeight="1" thickBot="1" x14ac:dyDescent="0.2">
      <c r="A6" s="3" t="s">
        <v>185</v>
      </c>
      <c r="B6" s="3">
        <v>8</v>
      </c>
      <c r="C6" s="4">
        <v>2</v>
      </c>
      <c r="D6" s="60">
        <f>B6+C6</f>
        <v>10</v>
      </c>
      <c r="E6" s="40">
        <v>46</v>
      </c>
      <c r="F6" s="4">
        <v>13</v>
      </c>
      <c r="G6" s="60">
        <f>E6+F6</f>
        <v>59</v>
      </c>
      <c r="I6" s="197"/>
      <c r="J6" s="193" t="s">
        <v>142</v>
      </c>
      <c r="K6" s="199"/>
      <c r="L6" s="57">
        <f>206+266</f>
        <v>472</v>
      </c>
      <c r="M6" s="57">
        <v>676</v>
      </c>
      <c r="N6" s="57">
        <v>535</v>
      </c>
      <c r="O6" s="57">
        <v>603</v>
      </c>
      <c r="P6" s="57">
        <v>707</v>
      </c>
    </row>
    <row r="7" spans="1:16" s="5" customFormat="1" ht="18" customHeight="1" thickBot="1" x14ac:dyDescent="0.2">
      <c r="A7" s="3" t="s">
        <v>186</v>
      </c>
      <c r="B7" s="3">
        <v>10</v>
      </c>
      <c r="C7" s="4">
        <v>1</v>
      </c>
      <c r="D7" s="60">
        <f>B7+C7</f>
        <v>11</v>
      </c>
      <c r="E7" s="40">
        <v>58</v>
      </c>
      <c r="F7" s="4">
        <v>12</v>
      </c>
      <c r="G7" s="60">
        <f>E7+F7</f>
        <v>70</v>
      </c>
      <c r="I7" s="197"/>
      <c r="J7" s="193" t="s">
        <v>143</v>
      </c>
      <c r="K7" s="199"/>
      <c r="L7" s="57">
        <f>62+52+2+9</f>
        <v>125</v>
      </c>
      <c r="M7" s="57">
        <v>143</v>
      </c>
      <c r="N7" s="57">
        <v>183</v>
      </c>
      <c r="O7" s="57">
        <v>244</v>
      </c>
      <c r="P7" s="57">
        <v>248</v>
      </c>
    </row>
    <row r="8" spans="1:16" s="5" customFormat="1" ht="18" customHeight="1" thickBot="1" x14ac:dyDescent="0.2">
      <c r="A8" s="3" t="s">
        <v>187</v>
      </c>
      <c r="B8" s="3">
        <v>10</v>
      </c>
      <c r="C8" s="4">
        <v>3</v>
      </c>
      <c r="D8" s="60">
        <f>B8+C8</f>
        <v>13</v>
      </c>
      <c r="E8" s="40">
        <v>81</v>
      </c>
      <c r="F8" s="4">
        <v>19</v>
      </c>
      <c r="G8" s="60">
        <f>E8+F8</f>
        <v>100</v>
      </c>
      <c r="I8" s="197"/>
      <c r="J8" s="193" t="s">
        <v>144</v>
      </c>
      <c r="K8" s="199"/>
      <c r="L8" s="57">
        <v>0</v>
      </c>
      <c r="M8" s="57">
        <v>2</v>
      </c>
      <c r="N8" s="57">
        <v>1</v>
      </c>
      <c r="O8" s="57">
        <v>8</v>
      </c>
      <c r="P8" s="57">
        <v>11</v>
      </c>
    </row>
    <row r="9" spans="1:16" s="5" customFormat="1" ht="18" customHeight="1" thickBot="1" x14ac:dyDescent="0.2">
      <c r="A9" s="3" t="s">
        <v>221</v>
      </c>
      <c r="B9" s="3">
        <v>9</v>
      </c>
      <c r="C9" s="4">
        <v>4</v>
      </c>
      <c r="D9" s="60">
        <f>B9+C9</f>
        <v>13</v>
      </c>
      <c r="E9" s="40">
        <v>63</v>
      </c>
      <c r="F9" s="4">
        <v>29</v>
      </c>
      <c r="G9" s="60">
        <f>E9+F9</f>
        <v>92</v>
      </c>
      <c r="I9" s="197"/>
      <c r="J9" s="193" t="s">
        <v>145</v>
      </c>
      <c r="K9" s="199"/>
      <c r="L9" s="57">
        <v>20</v>
      </c>
      <c r="M9" s="57">
        <v>21</v>
      </c>
      <c r="N9" s="57">
        <v>7</v>
      </c>
      <c r="O9" s="57">
        <v>76</v>
      </c>
      <c r="P9" s="57">
        <v>29</v>
      </c>
    </row>
    <row r="10" spans="1:16" s="5" customFormat="1" ht="18" customHeight="1" thickBot="1" x14ac:dyDescent="0.2">
      <c r="A10" s="6"/>
      <c r="B10" s="6"/>
      <c r="C10" s="6"/>
      <c r="D10" s="6"/>
      <c r="E10" s="6"/>
      <c r="F10" s="6"/>
      <c r="G10" s="6"/>
      <c r="H10" s="6"/>
      <c r="I10" s="197"/>
      <c r="J10" s="193" t="s">
        <v>43</v>
      </c>
      <c r="K10" s="199"/>
      <c r="L10" s="82">
        <f>3+11+135</f>
        <v>149</v>
      </c>
      <c r="M10" s="82">
        <v>135</v>
      </c>
      <c r="N10" s="82">
        <v>138</v>
      </c>
      <c r="O10" s="82">
        <v>118</v>
      </c>
      <c r="P10" s="82">
        <v>213</v>
      </c>
    </row>
    <row r="11" spans="1:16" s="5" customFormat="1" ht="18" customHeight="1" thickBot="1" x14ac:dyDescent="0.2">
      <c r="A11" s="6"/>
      <c r="B11" s="6"/>
      <c r="C11" s="6"/>
      <c r="D11" s="6"/>
      <c r="E11" s="6"/>
      <c r="F11" s="6"/>
      <c r="G11" s="6"/>
      <c r="H11" s="6"/>
      <c r="I11" s="198"/>
      <c r="J11" s="193" t="s">
        <v>146</v>
      </c>
      <c r="K11" s="195"/>
      <c r="L11" s="83">
        <f>SUM(L4:L10)</f>
        <v>1036</v>
      </c>
      <c r="M11" s="83">
        <f>SUM(M4:M10)</f>
        <v>1288</v>
      </c>
      <c r="N11" s="83">
        <f>SUM(N4:N10)</f>
        <v>1190</v>
      </c>
      <c r="O11" s="83">
        <f>SUM(O4:O10)</f>
        <v>1496</v>
      </c>
      <c r="P11" s="83">
        <f>SUM(P4:P10)</f>
        <v>1681</v>
      </c>
    </row>
    <row r="12" spans="1:16" s="5" customFormat="1" ht="18" customHeight="1" x14ac:dyDescent="0.15">
      <c r="A12" s="6"/>
      <c r="B12" s="6"/>
      <c r="C12" s="6"/>
      <c r="D12" s="6"/>
      <c r="E12" s="6"/>
      <c r="F12" s="6"/>
      <c r="G12" s="6"/>
      <c r="H12" s="6"/>
      <c r="I12" s="196" t="s">
        <v>138</v>
      </c>
      <c r="J12" s="193" t="s">
        <v>147</v>
      </c>
      <c r="K12" s="199"/>
      <c r="L12" s="84">
        <f>49+61+165</f>
        <v>275</v>
      </c>
      <c r="M12" s="84">
        <v>229</v>
      </c>
      <c r="N12" s="84">
        <v>173</v>
      </c>
      <c r="O12" s="84">
        <v>196</v>
      </c>
      <c r="P12" s="84">
        <v>219</v>
      </c>
    </row>
    <row r="13" spans="1:16" s="5" customFormat="1" ht="18" customHeight="1" x14ac:dyDescent="0.15">
      <c r="A13" s="6"/>
      <c r="B13" s="6"/>
      <c r="C13" s="6"/>
      <c r="D13" s="6"/>
      <c r="E13" s="6"/>
      <c r="F13" s="6"/>
      <c r="G13" s="6"/>
      <c r="H13" s="6"/>
      <c r="I13" s="197"/>
      <c r="J13" s="193" t="s">
        <v>148</v>
      </c>
      <c r="K13" s="199"/>
      <c r="L13" s="57">
        <v>72</v>
      </c>
      <c r="M13" s="57">
        <v>48</v>
      </c>
      <c r="N13" s="57">
        <v>74</v>
      </c>
      <c r="O13" s="57">
        <v>76</v>
      </c>
      <c r="P13" s="57">
        <v>57</v>
      </c>
    </row>
    <row r="14" spans="1:16" s="5" customFormat="1" ht="18" customHeight="1" x14ac:dyDescent="0.15">
      <c r="A14" s="6"/>
      <c r="B14" s="6"/>
      <c r="C14" s="6"/>
      <c r="D14" s="6"/>
      <c r="E14" s="6"/>
      <c r="F14" s="6"/>
      <c r="G14" s="6"/>
      <c r="H14" s="6"/>
      <c r="I14" s="197"/>
      <c r="J14" s="193" t="s">
        <v>149</v>
      </c>
      <c r="K14" s="199"/>
      <c r="L14" s="57">
        <v>7</v>
      </c>
      <c r="M14" s="57">
        <v>8</v>
      </c>
      <c r="N14" s="57">
        <v>0</v>
      </c>
      <c r="O14" s="57">
        <v>0</v>
      </c>
      <c r="P14" s="57">
        <v>0</v>
      </c>
    </row>
    <row r="15" spans="1:16" ht="18" customHeight="1" x14ac:dyDescent="0.15">
      <c r="A15" s="6"/>
      <c r="B15" s="6"/>
      <c r="C15" s="6"/>
      <c r="D15" s="6"/>
      <c r="E15" s="6"/>
      <c r="F15" s="6"/>
      <c r="G15" s="6"/>
      <c r="H15" s="6"/>
      <c r="I15" s="197"/>
      <c r="J15" s="193" t="s">
        <v>150</v>
      </c>
      <c r="K15" s="199"/>
      <c r="L15" s="57">
        <v>0</v>
      </c>
      <c r="M15" s="57">
        <v>1</v>
      </c>
      <c r="N15" s="57">
        <v>4</v>
      </c>
      <c r="O15" s="57">
        <v>3</v>
      </c>
      <c r="P15" s="57">
        <v>0</v>
      </c>
    </row>
    <row r="16" spans="1:16" ht="18" customHeight="1" thickBot="1" x14ac:dyDescent="0.2">
      <c r="A16" s="6"/>
      <c r="B16" s="6"/>
      <c r="C16" s="6"/>
      <c r="D16" s="6"/>
      <c r="E16" s="6"/>
      <c r="F16" s="6"/>
      <c r="G16" s="6"/>
      <c r="H16" s="6"/>
      <c r="I16" s="197"/>
      <c r="J16" s="193" t="s">
        <v>43</v>
      </c>
      <c r="K16" s="199"/>
      <c r="L16" s="82">
        <v>11</v>
      </c>
      <c r="M16" s="82">
        <v>43</v>
      </c>
      <c r="N16" s="82">
        <v>5</v>
      </c>
      <c r="O16" s="82">
        <v>11</v>
      </c>
      <c r="P16" s="82">
        <v>10</v>
      </c>
    </row>
    <row r="17" spans="1:16" ht="18" customHeight="1" thickBot="1" x14ac:dyDescent="0.2">
      <c r="A17" s="6"/>
      <c r="B17" s="6"/>
      <c r="C17" s="6"/>
      <c r="D17" s="6"/>
      <c r="E17" s="6"/>
      <c r="F17" s="6"/>
      <c r="G17" s="6"/>
      <c r="H17" s="6"/>
      <c r="I17" s="198"/>
      <c r="J17" s="193" t="s">
        <v>146</v>
      </c>
      <c r="K17" s="195"/>
      <c r="L17" s="83">
        <f>SUM(L12:L16)</f>
        <v>365</v>
      </c>
      <c r="M17" s="83">
        <f>SUM(M12:M16)</f>
        <v>329</v>
      </c>
      <c r="N17" s="83">
        <f>SUM(N12:N16)</f>
        <v>256</v>
      </c>
      <c r="O17" s="83">
        <f>SUM(O12:O16)</f>
        <v>286</v>
      </c>
      <c r="P17" s="83">
        <f>SUM(P12:P16)</f>
        <v>286</v>
      </c>
    </row>
    <row r="18" spans="1:16" ht="18" customHeight="1" x14ac:dyDescent="0.15">
      <c r="A18" s="6"/>
      <c r="B18" s="6"/>
      <c r="C18" s="6"/>
      <c r="D18" s="6"/>
      <c r="E18" s="6"/>
      <c r="F18" s="6"/>
      <c r="G18" s="6"/>
      <c r="H18" s="6"/>
      <c r="I18" s="196" t="s">
        <v>139</v>
      </c>
      <c r="J18" s="193" t="s">
        <v>61</v>
      </c>
      <c r="K18" s="199"/>
      <c r="L18" s="84">
        <f>63+1</f>
        <v>64</v>
      </c>
      <c r="M18" s="84">
        <v>61</v>
      </c>
      <c r="N18" s="84">
        <v>40</v>
      </c>
      <c r="O18" s="84">
        <v>119</v>
      </c>
      <c r="P18" s="84">
        <v>67</v>
      </c>
    </row>
    <row r="19" spans="1:16" ht="18" customHeight="1" x14ac:dyDescent="0.15">
      <c r="A19" s="6"/>
      <c r="B19" s="6"/>
      <c r="C19" s="6"/>
      <c r="D19" s="6"/>
      <c r="E19" s="6"/>
      <c r="F19" s="6"/>
      <c r="G19" s="6"/>
      <c r="H19" s="6"/>
      <c r="I19" s="197"/>
      <c r="J19" s="200" t="s">
        <v>62</v>
      </c>
      <c r="K19" s="201"/>
      <c r="L19" s="57">
        <f>1+0</f>
        <v>1</v>
      </c>
      <c r="M19" s="57">
        <v>1</v>
      </c>
      <c r="N19" s="57">
        <v>0</v>
      </c>
      <c r="O19" s="57">
        <v>9</v>
      </c>
      <c r="P19" s="57">
        <v>6</v>
      </c>
    </row>
    <row r="20" spans="1:16" ht="18" customHeight="1" x14ac:dyDescent="0.15">
      <c r="A20" s="6"/>
      <c r="B20" s="6"/>
      <c r="C20" s="6"/>
      <c r="D20" s="6"/>
      <c r="E20" s="6"/>
      <c r="F20" s="6"/>
      <c r="G20" s="6"/>
      <c r="H20" s="6"/>
      <c r="I20" s="197"/>
      <c r="J20" s="126" t="s">
        <v>63</v>
      </c>
      <c r="K20" s="127"/>
      <c r="L20" s="57">
        <v>3</v>
      </c>
      <c r="M20" s="57">
        <v>25</v>
      </c>
      <c r="N20" s="57">
        <v>6</v>
      </c>
      <c r="O20" s="57">
        <v>8</v>
      </c>
      <c r="P20" s="57">
        <v>5</v>
      </c>
    </row>
    <row r="21" spans="1:16" ht="18" customHeight="1" x14ac:dyDescent="0.15">
      <c r="A21" s="6"/>
      <c r="B21" s="6"/>
      <c r="C21" s="6"/>
      <c r="D21" s="6"/>
      <c r="E21" s="6"/>
      <c r="F21" s="6"/>
      <c r="G21" s="6"/>
      <c r="H21" s="6"/>
      <c r="I21" s="197"/>
      <c r="J21" s="193" t="s">
        <v>64</v>
      </c>
      <c r="K21" s="199"/>
      <c r="L21" s="57">
        <v>14</v>
      </c>
      <c r="M21" s="57">
        <v>13</v>
      </c>
      <c r="N21" s="57">
        <v>46</v>
      </c>
      <c r="O21" s="57">
        <v>33</v>
      </c>
      <c r="P21" s="57">
        <v>43</v>
      </c>
    </row>
    <row r="22" spans="1:16" ht="18" customHeight="1" x14ac:dyDescent="0.15">
      <c r="A22" s="6"/>
      <c r="B22" s="6"/>
      <c r="C22" s="6"/>
      <c r="D22" s="6"/>
      <c r="E22" s="6"/>
      <c r="F22" s="6"/>
      <c r="G22" s="6"/>
      <c r="H22" s="6"/>
      <c r="I22" s="197"/>
      <c r="J22" s="193" t="s">
        <v>151</v>
      </c>
      <c r="K22" s="199"/>
      <c r="L22" s="57">
        <v>12</v>
      </c>
      <c r="M22" s="57">
        <v>36</v>
      </c>
      <c r="N22" s="57">
        <v>69</v>
      </c>
      <c r="O22" s="57">
        <v>76</v>
      </c>
      <c r="P22" s="57">
        <v>105</v>
      </c>
    </row>
    <row r="23" spans="1:16" ht="18" customHeight="1" x14ac:dyDescent="0.15">
      <c r="A23" s="6"/>
      <c r="B23" s="6"/>
      <c r="C23" s="6"/>
      <c r="D23" s="6"/>
      <c r="E23" s="6"/>
      <c r="F23" s="6"/>
      <c r="G23" s="6"/>
      <c r="H23" s="6"/>
      <c r="I23" s="197"/>
      <c r="J23" s="193" t="s">
        <v>65</v>
      </c>
      <c r="K23" s="199"/>
      <c r="L23" s="57">
        <v>0</v>
      </c>
      <c r="M23" s="57">
        <v>10</v>
      </c>
      <c r="N23" s="57">
        <v>4</v>
      </c>
      <c r="O23" s="57">
        <v>13</v>
      </c>
      <c r="P23" s="57">
        <v>2</v>
      </c>
    </row>
    <row r="24" spans="1:16" ht="18" customHeight="1" x14ac:dyDescent="0.15">
      <c r="A24" s="6"/>
      <c r="B24" s="6"/>
      <c r="C24" s="6"/>
      <c r="D24" s="6"/>
      <c r="E24" s="6"/>
      <c r="F24" s="6"/>
      <c r="G24" s="6"/>
      <c r="H24" s="6"/>
      <c r="I24" s="197"/>
      <c r="J24" s="126" t="s">
        <v>152</v>
      </c>
      <c r="K24" s="127"/>
      <c r="L24" s="57">
        <v>1</v>
      </c>
      <c r="M24" s="57">
        <v>2</v>
      </c>
      <c r="N24" s="57">
        <v>4</v>
      </c>
      <c r="O24" s="57">
        <v>15</v>
      </c>
      <c r="P24" s="57">
        <v>6</v>
      </c>
    </row>
    <row r="25" spans="1:16" ht="18" customHeight="1" thickBot="1" x14ac:dyDescent="0.2">
      <c r="A25" s="6"/>
      <c r="B25" s="6"/>
      <c r="C25" s="6"/>
      <c r="D25" s="6"/>
      <c r="E25" s="6"/>
      <c r="F25" s="6"/>
      <c r="G25" s="6"/>
      <c r="H25" s="6"/>
      <c r="I25" s="197"/>
      <c r="J25" s="193" t="s">
        <v>43</v>
      </c>
      <c r="K25" s="199"/>
      <c r="L25" s="82">
        <v>75</v>
      </c>
      <c r="M25" s="82">
        <v>159</v>
      </c>
      <c r="N25" s="82">
        <v>126</v>
      </c>
      <c r="O25" s="82">
        <v>82</v>
      </c>
      <c r="P25" s="82">
        <v>84</v>
      </c>
    </row>
    <row r="26" spans="1:16" ht="18" customHeight="1" thickBot="1" x14ac:dyDescent="0.2">
      <c r="I26" s="198"/>
      <c r="J26" s="193" t="s">
        <v>146</v>
      </c>
      <c r="K26" s="195"/>
      <c r="L26" s="83">
        <f>SUM(L18:L25)</f>
        <v>170</v>
      </c>
      <c r="M26" s="83">
        <f>SUM(M18:M25)</f>
        <v>307</v>
      </c>
      <c r="N26" s="83">
        <f>SUM(N18:N25)</f>
        <v>295</v>
      </c>
      <c r="O26" s="83">
        <f>SUM(O18:O25)</f>
        <v>355</v>
      </c>
      <c r="P26" s="83">
        <f>SUM(P18:P25)</f>
        <v>318</v>
      </c>
    </row>
    <row r="27" spans="1:16" ht="18" customHeight="1" x14ac:dyDescent="0.15">
      <c r="I27" s="196" t="s">
        <v>43</v>
      </c>
      <c r="J27" s="126" t="s">
        <v>153</v>
      </c>
      <c r="K27" s="127"/>
      <c r="L27" s="84">
        <v>0</v>
      </c>
      <c r="M27" s="84">
        <v>0</v>
      </c>
      <c r="N27" s="84">
        <v>0</v>
      </c>
      <c r="O27" s="84">
        <v>0</v>
      </c>
      <c r="P27" s="84">
        <v>0</v>
      </c>
    </row>
    <row r="28" spans="1:16" ht="18" customHeight="1" x14ac:dyDescent="0.15">
      <c r="I28" s="197"/>
      <c r="J28" s="126" t="s">
        <v>154</v>
      </c>
      <c r="K28" s="127"/>
      <c r="L28" s="57">
        <v>0</v>
      </c>
      <c r="M28" s="57">
        <v>0</v>
      </c>
      <c r="N28" s="57">
        <v>0</v>
      </c>
      <c r="O28" s="57">
        <v>0</v>
      </c>
      <c r="P28" s="57">
        <v>2</v>
      </c>
    </row>
    <row r="29" spans="1:16" ht="18" customHeight="1" x14ac:dyDescent="0.15">
      <c r="I29" s="197"/>
      <c r="J29" s="126" t="s">
        <v>70</v>
      </c>
      <c r="K29" s="127"/>
      <c r="L29" s="57">
        <v>1</v>
      </c>
      <c r="M29" s="57">
        <v>0</v>
      </c>
      <c r="N29" s="57">
        <v>0</v>
      </c>
      <c r="O29" s="57">
        <v>0</v>
      </c>
      <c r="P29" s="57">
        <v>2</v>
      </c>
    </row>
    <row r="30" spans="1:16" ht="18" customHeight="1" thickBot="1" x14ac:dyDescent="0.2">
      <c r="I30" s="197"/>
      <c r="J30" s="126" t="s">
        <v>71</v>
      </c>
      <c r="K30" s="127"/>
      <c r="L30" s="82">
        <v>11</v>
      </c>
      <c r="M30" s="82">
        <v>30</v>
      </c>
      <c r="N30" s="82">
        <v>81</v>
      </c>
      <c r="O30" s="82">
        <v>52</v>
      </c>
      <c r="P30" s="82">
        <v>106</v>
      </c>
    </row>
    <row r="31" spans="1:16" ht="18" customHeight="1" thickBot="1" x14ac:dyDescent="0.2">
      <c r="I31" s="198"/>
      <c r="J31" s="193" t="s">
        <v>146</v>
      </c>
      <c r="K31" s="195"/>
      <c r="L31" s="83">
        <f>SUM(L27:L30)</f>
        <v>12</v>
      </c>
      <c r="M31" s="83">
        <f>SUM(M27:M30)</f>
        <v>30</v>
      </c>
      <c r="N31" s="83">
        <f>SUM(N27:N30)</f>
        <v>81</v>
      </c>
      <c r="O31" s="83">
        <f>SUM(O27:O30)</f>
        <v>52</v>
      </c>
      <c r="P31" s="83">
        <f>SUM(P27:P30)</f>
        <v>110</v>
      </c>
    </row>
    <row r="32" spans="1:16" ht="18" customHeight="1" thickBot="1" x14ac:dyDescent="0.2">
      <c r="I32" s="193" t="s">
        <v>155</v>
      </c>
      <c r="J32" s="194"/>
      <c r="K32" s="195"/>
      <c r="L32" s="83">
        <f>L11+L17+L26+L31</f>
        <v>1583</v>
      </c>
      <c r="M32" s="83">
        <f>M11+M17+M26+M31</f>
        <v>1954</v>
      </c>
      <c r="N32" s="83">
        <f>N11+N17+N26+N31</f>
        <v>1822</v>
      </c>
      <c r="O32" s="83">
        <f>O11+O17+O26+O31</f>
        <v>2189</v>
      </c>
      <c r="P32" s="83">
        <f>P11+P17+P26+P31</f>
        <v>2395</v>
      </c>
    </row>
    <row r="33" spans="9:16" x14ac:dyDescent="0.15">
      <c r="I33" s="2" t="s">
        <v>69</v>
      </c>
      <c r="M33" s="64"/>
      <c r="N33" s="64"/>
      <c r="O33" s="64"/>
      <c r="P33" s="64"/>
    </row>
    <row r="34" spans="9:16" x14ac:dyDescent="0.15">
      <c r="I34" s="2"/>
    </row>
  </sheetData>
  <mergeCells count="38">
    <mergeCell ref="D2:G2"/>
    <mergeCell ref="J10:K10"/>
    <mergeCell ref="J9:K9"/>
    <mergeCell ref="J8:K8"/>
    <mergeCell ref="J7:K7"/>
    <mergeCell ref="J6:K6"/>
    <mergeCell ref="J5:K5"/>
    <mergeCell ref="J11:K11"/>
    <mergeCell ref="A3:A4"/>
    <mergeCell ref="B3:D3"/>
    <mergeCell ref="E3:G3"/>
    <mergeCell ref="J4:K4"/>
    <mergeCell ref="I4:I11"/>
    <mergeCell ref="I3:K3"/>
    <mergeCell ref="J17:K17"/>
    <mergeCell ref="I12:I17"/>
    <mergeCell ref="J16:K16"/>
    <mergeCell ref="J15:K15"/>
    <mergeCell ref="J14:K14"/>
    <mergeCell ref="J13:K13"/>
    <mergeCell ref="J12:K12"/>
    <mergeCell ref="J21:K21"/>
    <mergeCell ref="J20:K20"/>
    <mergeCell ref="J19:K19"/>
    <mergeCell ref="J18:K18"/>
    <mergeCell ref="I18:I26"/>
    <mergeCell ref="J26:K26"/>
    <mergeCell ref="J25:K25"/>
    <mergeCell ref="J24:K24"/>
    <mergeCell ref="J23:K23"/>
    <mergeCell ref="J22:K22"/>
    <mergeCell ref="I32:K32"/>
    <mergeCell ref="J31:K31"/>
    <mergeCell ref="J30:K30"/>
    <mergeCell ref="J29:K29"/>
    <mergeCell ref="J28:K28"/>
    <mergeCell ref="I27:I31"/>
    <mergeCell ref="J27:K27"/>
  </mergeCells>
  <phoneticPr fontId="2"/>
  <pageMargins left="0.59055118110236227" right="0.59055118110236227" top="0.78740157480314965" bottom="0.59055118110236227" header="0.59055118110236227" footer="0.78740157480314965"/>
  <pageSetup paperSize="9" scale="80" orientation="landscape" r:id="rId1"/>
  <headerFooter scaleWithDoc="0" alignWithMargins="0">
    <oddHeader>&amp;R&amp;"ＭＳ 明朝,標準"&amp;9子育て　７</oddHeader>
    <oddFooter>&amp;R&amp;"ＭＳ 明朝,標準"&amp;9子育て　７</oddFooter>
  </headerFooter>
</worksheet>
</file>

<file path=docMetadata/LabelInfo.xml><?xml version="1.0" encoding="utf-8"?>
<clbl:labelList xmlns:clbl="http://schemas.microsoft.com/office/2020/mipLabelMetadata">
  <clbl:label id="{df8304f3-d523-4833-8ea1-889a1d1a1938}" enabled="0" method="" siteId="{df8304f3-d523-4833-8ea1-889a1d1a1938}" actionId="{f2614241-c714-415a-8fc7-83227767dfc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2024-10-31T02:43:47Z</dcterms:modified>
  <cp:lastPrinted>2024-08-22T08:10:08Z</cp:lastPrinted>
  <dcterms:created xsi:type="dcterms:W3CDTF">2001-02-23T04:54:12Z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fb8adb5-42ec-4d3b-9a7f-1e8097870b03_SiteId">
    <vt:lpwstr>df8304f3-d523-4833-8ea1-889a1d1a1938</vt:lpwstr>
  </property>
  <property fmtid="{D5CDD505-2E9C-101B-9397-08002B2CF9AE}" pid="3" name="MSIP_Label_8fb8adb5-42ec-4d3b-9a7f-1e8097870b03_SetDate">
    <vt:lpwstr>2024-05-14T01:19:00Z</vt:lpwstr>
  </property>
  <property fmtid="{D5CDD505-2E9C-101B-9397-08002B2CF9AE}" pid="4" name="MSIP_Label_8fb8adb5-42ec-4d3b-9a7f-1e8097870b03_Name">
    <vt:lpwstr>暗号化ラベル</vt:lpwstr>
  </property>
  <property fmtid="{D5CDD505-2E9C-101B-9397-08002B2CF9AE}" pid="5" name="MSIP_Label_8fb8adb5-42ec-4d3b-9a7f-1e8097870b03_Method">
    <vt:lpwstr>Standard</vt:lpwstr>
  </property>
  <property fmtid="{D5CDD505-2E9C-101B-9397-08002B2CF9AE}" pid="6" name="MSIP_Label_8fb8adb5-42ec-4d3b-9a7f-1e8097870b03_Enabled">
    <vt:lpwstr>true</vt:lpwstr>
  </property>
  <property fmtid="{D5CDD505-2E9C-101B-9397-08002B2CF9AE}" pid="7" name="MSIP_Label_8fb8adb5-42ec-4d3b-9a7f-1e8097870b03_ContentBits">
    <vt:lpwstr>8</vt:lpwstr>
  </property>
  <property fmtid="{D5CDD505-2E9C-101B-9397-08002B2CF9AE}" pid="8" name="MSIP_Label_8fb8adb5-42ec-4d3b-9a7f-1e8097870b03_ActionId">
    <vt:lpwstr>3bca1b45-a671-402e-83e9-a5089c9cb1c5</vt:lpwstr>
  </property>
</Properties>
</file>